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Аналит.отчет" sheetId="1" r:id="rId1"/>
  </sheets>
  <definedNames/>
  <calcPr fullCalcOnLoad="1"/>
</workbook>
</file>

<file path=xl/sharedStrings.xml><?xml version="1.0" encoding="utf-8"?>
<sst xmlns="http://schemas.openxmlformats.org/spreadsheetml/2006/main" count="360" uniqueCount="127">
  <si>
    <t>Начальник управления экономического развития                                     администрации МО "Нукутский район"</t>
  </si>
  <si>
    <t>Т.П.Суборова</t>
  </si>
  <si>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</si>
  <si>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</si>
  <si>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</si>
  <si>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</si>
  <si>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</si>
  <si>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</si>
  <si>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</si>
  <si>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</si>
  <si>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</si>
  <si>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</si>
  <si>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</si>
  <si>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</si>
  <si>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</si>
  <si>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</si>
  <si>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</si>
  <si>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</si>
  <si>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</si>
  <si>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</si>
  <si>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</si>
  <si>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</si>
  <si>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</si>
  <si>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</si>
  <si>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</si>
  <si>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</si>
  <si>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</si>
  <si>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</si>
  <si>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</si>
  <si>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</si>
  <si>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</si>
  <si>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</si>
  <si>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</si>
  <si>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</si>
  <si>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</si>
  <si>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</si>
  <si>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</si>
  <si>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</si>
  <si>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</si>
  <si>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</si>
  <si>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</si>
  <si>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>прибыль</t>
  </si>
  <si>
    <t>амортизация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</si>
  <si>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</si>
  <si>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</si>
  <si>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</si>
  <si>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</si>
  <si>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</si>
  <si>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</si>
  <si>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</si>
  <si>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</si>
  <si>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</si>
  <si>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</si>
  <si>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</si>
  <si>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</si>
  <si>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</si>
  <si>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</si>
  <si>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</si>
  <si>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</si>
  <si>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</si>
  <si>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</si>
  <si>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</si>
  <si>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</si>
  <si>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</si>
  <si>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</si>
  <si>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</si>
  <si>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</si>
  <si>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</si>
  <si>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</si>
  <si>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</si>
  <si>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</si>
  <si>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</si>
  <si>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</si>
  <si>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</si>
  <si>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</si>
  <si>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</si>
  <si>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</si>
  <si>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</si>
  <si>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</si>
  <si>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</si>
  <si>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</si>
  <si>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</si>
  <si>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* Раздел  "Лесное хозяйство и предоставление услуг в этой области" включает лесозаготовки.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</si>
  <si>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</si>
  <si>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Лесозаготовки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</si>
  <si>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</si>
  <si>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</si>
  <si>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</si>
  <si>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</si>
  <si>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</si>
  <si>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</si>
  <si>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</si>
  <si>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</si>
  <si>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</si>
  <si>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</si>
  <si>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</si>
  <si>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</si>
  <si>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</si>
  <si>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</si>
  <si>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</si>
  <si>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</si>
  <si>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</si>
  <si>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</si>
  <si>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</si>
  <si>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</si>
  <si>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</si>
  <si>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</si>
  <si>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</si>
  <si>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</si>
  <si>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</si>
  <si>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Демографические процессы****</t>
  </si>
  <si>
    <t>Трудовые ресурсы****</t>
  </si>
  <si>
    <t>Миграция населения (разница между числом прибывших и числом выбывших, приток(+), отток(-)</t>
  </si>
  <si>
    <t>Прочие, в том числе: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</si>
  <si>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</si>
  <si>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</si>
  <si>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</si>
  <si>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</si>
  <si>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_</t>
  </si>
  <si>
    <r>
      <t>****</t>
    </r>
    <r>
      <rPr>
        <b/>
        <u val="single"/>
        <sz val="14"/>
        <rFont val="Times New Roman"/>
        <family val="1"/>
      </rPr>
      <t>Примечание:</t>
    </r>
    <r>
      <rPr>
        <b/>
        <sz val="14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</si>
  <si>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</si>
  <si>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Число действующих микропредприятий - всего</t>
  </si>
  <si>
    <t xml:space="preserve"> 1полугодие 2011г. </t>
  </si>
  <si>
    <t xml:space="preserve"> 1полугодие 2012г. </t>
  </si>
  <si>
    <t>"Утверждаю"                                 _______________________С.Г.Гомбоев                            Мэр муниципального образования                               "Нукутский район"                                                                                                                 "   "___________________2012г.</t>
  </si>
  <si>
    <t>Аналитический отчет о социально-экономической ситуации в муниципальном образовании " Нукутский район"за  1полугодие 2012г.</t>
  </si>
  <si>
    <t>Исп.О.Ю.Шарапова                                                                                                                тел.21-472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</si>
</sst>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</numFmts>
  <fonts count="24">
    <font>
      <sz val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sz val="16"/>
      <color indexed="8"/>
      <name val="Times New Roman"/>
      <family val="1"/>
    </font>
    <font>
      <b/>
      <sz val="14"/>
      <color indexed="8"/>
      <name val="Arial Cyr"/>
      <family val="2"/>
    </font>
    <font>
      <b/>
      <sz val="18"/>
      <color indexed="8"/>
      <name val="Times New Roman"/>
      <family val="1"/>
    </font>
    <font>
      <sz val="18"/>
      <color indexed="8"/>
      <name val="Arial Cyr"/>
      <family val="2"/>
    </font>
    <font>
      <b/>
      <u val="single"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justify" vertical="top" wrapText="1"/>
    </xf>
    <xf numFmtId="0" fontId="11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left" vertical="center" wrapText="1"/>
    </xf>
    <xf numFmtId="164" fontId="18" fillId="2" borderId="3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75" zoomScaleNormal="75" zoomScaleSheetLayoutView="75" workbookViewId="0" topLeftCell="A22">
      <selection activeCell="A161" sqref="A161"/>
    </sheetView>
  </sheetViews>
  <sheetFormatPr defaultColWidth="9.00390625" defaultRowHeight="12.75"/>
  <cols>
    <col min="1" max="1" width="74.625" style="0" customWidth="1"/>
    <col min="2" max="3" width="15.50390625" style="0" customWidth="1"/>
    <col min="4" max="4" width="17.375" style="0" customWidth="1"/>
    <col min="5" max="5" width="18.375" style="0" customWidth="1"/>
  </cols>
  <sheetData>
    <row r="1" spans="1:5" ht="105" customHeight="1">
      <c r="A1" s="65"/>
      <c r="B1" s="140" t="s">
        <v>124</v>
      </c>
      <c r="C1" s="140"/>
      <c r="D1" s="140"/>
      <c r="E1" s="140"/>
    </row>
    <row r="2" spans="1:5" ht="17.25">
      <c r="A2" s="66"/>
      <c r="B2" s="66"/>
      <c r="C2" s="65"/>
      <c r="D2" s="137"/>
      <c r="E2" s="137"/>
    </row>
    <row r="3" spans="1:5" ht="51" customHeight="1">
      <c r="A3" s="138" t="s">
        <v>125</v>
      </c>
      <c r="B3" s="138"/>
      <c r="C3" s="138"/>
      <c r="D3" s="138"/>
      <c r="E3" s="138"/>
    </row>
    <row r="4" spans="1:5" ht="22.5">
      <c r="A4" s="139"/>
      <c r="B4" s="139"/>
      <c r="C4" s="139"/>
      <c r="D4" s="139"/>
      <c r="E4" s="139"/>
    </row>
    <row r="5" spans="1:5" ht="111" customHeight="1">
      <c r="A5" s="67" t="s">
        <v>2</v>
      </c>
      <c r="B5" s="35" t="s">
        <v>3</v>
      </c>
      <c r="C5" s="68" t="s">
        <v>122</v>
      </c>
      <c r="D5" s="68" t="s">
        <v>123</v>
      </c>
      <c r="E5" s="69" t="s">
        <v>4</v>
      </c>
    </row>
    <row r="6" spans="1:5" ht="17.25">
      <c r="A6" s="129" t="s">
        <v>5</v>
      </c>
      <c r="B6" s="130"/>
      <c r="C6" s="130"/>
      <c r="D6" s="130"/>
      <c r="E6" s="131"/>
    </row>
    <row r="7" spans="1:5" ht="36">
      <c r="A7" s="28" t="s">
        <v>6</v>
      </c>
      <c r="B7" s="70" t="s">
        <v>7</v>
      </c>
      <c r="C7" s="71">
        <f>C9+C11+C15+C17</f>
        <v>199.509</v>
      </c>
      <c r="D7" s="71">
        <f>D9+D11+D15+D17</f>
        <v>1015.324</v>
      </c>
      <c r="E7" s="120">
        <f>D7/C7*100</f>
        <v>508.9113774315946</v>
      </c>
    </row>
    <row r="8" spans="1:5" ht="18">
      <c r="A8" s="72" t="s">
        <v>8</v>
      </c>
      <c r="B8" s="37"/>
      <c r="C8" s="71"/>
      <c r="D8" s="71"/>
      <c r="E8" s="71"/>
    </row>
    <row r="9" spans="1:5" ht="18">
      <c r="A9" s="39" t="s">
        <v>85</v>
      </c>
      <c r="B9" s="38" t="s">
        <v>7</v>
      </c>
      <c r="C9" s="71">
        <f>102.1+1.761+3.093</f>
        <v>106.954</v>
      </c>
      <c r="D9" s="71">
        <f>72.5+4.487+1.712</f>
        <v>78.699</v>
      </c>
      <c r="E9" s="71">
        <f>D9/C9*100</f>
        <v>73.58210071619575</v>
      </c>
    </row>
    <row r="10" spans="1:5" ht="18">
      <c r="A10" s="9" t="s">
        <v>101</v>
      </c>
      <c r="B10" s="38" t="s">
        <v>7</v>
      </c>
      <c r="C10" s="71" t="s">
        <v>118</v>
      </c>
      <c r="D10" s="71" t="s">
        <v>118</v>
      </c>
      <c r="E10" s="71" t="s">
        <v>118</v>
      </c>
    </row>
    <row r="11" spans="1:5" ht="18">
      <c r="A11" s="40" t="s">
        <v>87</v>
      </c>
      <c r="B11" s="38" t="s">
        <v>7</v>
      </c>
      <c r="C11" s="71">
        <v>40.66</v>
      </c>
      <c r="D11" s="71">
        <v>846.1</v>
      </c>
      <c r="E11" s="120">
        <f>D11/C11*100</f>
        <v>2080.9149040826364</v>
      </c>
    </row>
    <row r="12" spans="1:5" ht="18">
      <c r="A12" s="40" t="s">
        <v>88</v>
      </c>
      <c r="B12" s="38" t="s">
        <v>7</v>
      </c>
      <c r="C12" s="48" t="s">
        <v>118</v>
      </c>
      <c r="D12" s="48" t="s">
        <v>118</v>
      </c>
      <c r="E12" s="48" t="s">
        <v>118</v>
      </c>
    </row>
    <row r="13" spans="1:5" ht="18">
      <c r="A13" s="40" t="s">
        <v>102</v>
      </c>
      <c r="B13" s="38" t="s">
        <v>7</v>
      </c>
      <c r="C13" s="48" t="s">
        <v>118</v>
      </c>
      <c r="D13" s="48" t="s">
        <v>118</v>
      </c>
      <c r="E13" s="48" t="s">
        <v>118</v>
      </c>
    </row>
    <row r="14" spans="1:5" ht="18">
      <c r="A14" s="40" t="s">
        <v>103</v>
      </c>
      <c r="B14" s="38" t="s">
        <v>7</v>
      </c>
      <c r="C14" s="48" t="s">
        <v>118</v>
      </c>
      <c r="D14" s="48" t="s">
        <v>118</v>
      </c>
      <c r="E14" s="48" t="s">
        <v>118</v>
      </c>
    </row>
    <row r="15" spans="1:5" ht="54">
      <c r="A15" s="9" t="s">
        <v>117</v>
      </c>
      <c r="B15" s="38" t="s">
        <v>7</v>
      </c>
      <c r="C15" s="121">
        <f>0.77+12.625</f>
        <v>13.395</v>
      </c>
      <c r="D15" s="121">
        <f>0.28+12.905</f>
        <v>13.184999999999999</v>
      </c>
      <c r="E15" s="71">
        <f aca="true" t="shared" si="0" ref="E15:E20">D15/C15*100</f>
        <v>98.43225083986562</v>
      </c>
    </row>
    <row r="16" spans="1:5" ht="18">
      <c r="A16" s="40" t="s">
        <v>90</v>
      </c>
      <c r="B16" s="38" t="s">
        <v>7</v>
      </c>
      <c r="C16" s="71" t="s">
        <v>118</v>
      </c>
      <c r="D16" s="48" t="s">
        <v>118</v>
      </c>
      <c r="E16" s="48" t="s">
        <v>118</v>
      </c>
    </row>
    <row r="17" spans="1:5" ht="18">
      <c r="A17" s="40" t="s">
        <v>95</v>
      </c>
      <c r="B17" s="38" t="s">
        <v>7</v>
      </c>
      <c r="C17" s="121">
        <v>38.5</v>
      </c>
      <c r="D17" s="71">
        <v>77.34</v>
      </c>
      <c r="E17" s="71">
        <f>D17/C17*100</f>
        <v>200.88311688311688</v>
      </c>
    </row>
    <row r="18" spans="1:5" ht="36">
      <c r="A18" s="29" t="s">
        <v>9</v>
      </c>
      <c r="B18" s="38" t="s">
        <v>10</v>
      </c>
      <c r="C18" s="121">
        <f>C7/17084*1000</f>
        <v>11.678119878248653</v>
      </c>
      <c r="D18" s="121">
        <f>D7/17084*1000</f>
        <v>59.43128073050807</v>
      </c>
      <c r="E18" s="50">
        <f t="shared" si="0"/>
        <v>508.9113774315946</v>
      </c>
    </row>
    <row r="19" spans="1:5" ht="18">
      <c r="A19" s="29" t="s">
        <v>105</v>
      </c>
      <c r="B19" s="38" t="s">
        <v>7</v>
      </c>
      <c r="C19" s="121">
        <v>32.07</v>
      </c>
      <c r="D19" s="71">
        <v>27.3</v>
      </c>
      <c r="E19" s="50">
        <f t="shared" si="0"/>
        <v>85.12628624883068</v>
      </c>
    </row>
    <row r="20" spans="1:5" ht="18">
      <c r="A20" s="29" t="s">
        <v>11</v>
      </c>
      <c r="B20" s="38" t="s">
        <v>7</v>
      </c>
      <c r="C20" s="121">
        <v>40.7</v>
      </c>
      <c r="D20" s="71">
        <v>0.269</v>
      </c>
      <c r="E20" s="50">
        <f t="shared" si="0"/>
        <v>0.6609336609336609</v>
      </c>
    </row>
    <row r="21" spans="1:5" ht="18">
      <c r="A21" s="29" t="s">
        <v>12</v>
      </c>
      <c r="B21" s="38" t="s">
        <v>13</v>
      </c>
      <c r="C21" s="120">
        <v>34</v>
      </c>
      <c r="D21" s="120">
        <v>66</v>
      </c>
      <c r="E21" s="49"/>
    </row>
    <row r="22" spans="1:5" ht="18">
      <c r="A22" s="29" t="s">
        <v>14</v>
      </c>
      <c r="B22" s="38" t="s">
        <v>13</v>
      </c>
      <c r="C22" s="120">
        <v>66</v>
      </c>
      <c r="D22" s="120">
        <v>34</v>
      </c>
      <c r="E22" s="49"/>
    </row>
    <row r="23" spans="1:5" ht="54">
      <c r="A23" s="31" t="s">
        <v>15</v>
      </c>
      <c r="B23" s="38" t="s">
        <v>7</v>
      </c>
      <c r="C23" s="71">
        <v>35.6</v>
      </c>
      <c r="D23" s="71">
        <v>42.4</v>
      </c>
      <c r="E23" s="49">
        <f>D23/C23*100</f>
        <v>119.10112359550563</v>
      </c>
    </row>
    <row r="24" spans="1:5" ht="54">
      <c r="A24" s="31" t="s">
        <v>16</v>
      </c>
      <c r="B24" s="38" t="s">
        <v>7</v>
      </c>
      <c r="C24" s="71">
        <v>18.98</v>
      </c>
      <c r="D24" s="71">
        <v>27.4</v>
      </c>
      <c r="E24" s="50">
        <f>D24/C24*100</f>
        <v>144.36248682824024</v>
      </c>
    </row>
    <row r="25" spans="1:5" ht="36">
      <c r="A25" s="31" t="s">
        <v>106</v>
      </c>
      <c r="B25" s="38" t="s">
        <v>17</v>
      </c>
      <c r="C25" s="71">
        <v>1206.7</v>
      </c>
      <c r="D25" s="71">
        <v>1745</v>
      </c>
      <c r="E25" s="50">
        <f>D25/C25*100</f>
        <v>144.60926493743267</v>
      </c>
    </row>
    <row r="26" spans="1:5" ht="18.75" customHeight="1">
      <c r="A26" s="129" t="s">
        <v>18</v>
      </c>
      <c r="B26" s="130"/>
      <c r="C26" s="130"/>
      <c r="D26" s="130"/>
      <c r="E26" s="131"/>
    </row>
    <row r="27" spans="1:5" ht="34.5">
      <c r="A27" s="73" t="s">
        <v>109</v>
      </c>
      <c r="B27" s="74" t="s">
        <v>13</v>
      </c>
      <c r="C27" s="122">
        <v>50.9</v>
      </c>
      <c r="D27" s="122">
        <v>305.8</v>
      </c>
      <c r="E27" s="51"/>
    </row>
    <row r="28" spans="1:5" ht="18">
      <c r="A28" s="75" t="s">
        <v>20</v>
      </c>
      <c r="B28" s="70"/>
      <c r="C28" s="45"/>
      <c r="D28" s="45"/>
      <c r="E28" s="45"/>
    </row>
    <row r="29" spans="1:5" ht="36">
      <c r="A29" s="76" t="s">
        <v>19</v>
      </c>
      <c r="B29" s="37" t="s">
        <v>7</v>
      </c>
      <c r="C29" s="52">
        <v>34.6</v>
      </c>
      <c r="D29" s="52">
        <v>74</v>
      </c>
      <c r="E29" s="53">
        <f>D29/C29*100</f>
        <v>213.8728323699422</v>
      </c>
    </row>
    <row r="30" spans="1:5" ht="18">
      <c r="A30" s="76" t="s">
        <v>108</v>
      </c>
      <c r="B30" s="37" t="s">
        <v>13</v>
      </c>
      <c r="C30" s="52">
        <v>60.9</v>
      </c>
      <c r="D30" s="52">
        <v>203.7</v>
      </c>
      <c r="E30" s="53"/>
    </row>
    <row r="31" spans="1:5" ht="18">
      <c r="A31" s="77" t="s">
        <v>21</v>
      </c>
      <c r="B31" s="35"/>
      <c r="C31" s="54"/>
      <c r="D31" s="54"/>
      <c r="E31" s="54"/>
    </row>
    <row r="32" spans="1:5" ht="36">
      <c r="A32" s="78" t="s">
        <v>19</v>
      </c>
      <c r="B32" s="37" t="s">
        <v>7</v>
      </c>
      <c r="C32" s="52">
        <v>5.7</v>
      </c>
      <c r="D32" s="52">
        <v>7.05</v>
      </c>
      <c r="E32" s="60">
        <f>D32/C32*100</f>
        <v>123.68421052631578</v>
      </c>
    </row>
    <row r="33" spans="1:5" ht="18">
      <c r="A33" s="76" t="s">
        <v>108</v>
      </c>
      <c r="B33" s="37" t="s">
        <v>13</v>
      </c>
      <c r="C33" s="52">
        <v>38.1</v>
      </c>
      <c r="D33" s="52">
        <v>516.5</v>
      </c>
      <c r="E33" s="52"/>
    </row>
    <row r="34" spans="1:5" ht="34.5">
      <c r="A34" s="75" t="s">
        <v>22</v>
      </c>
      <c r="B34" s="70"/>
      <c r="C34" s="55"/>
      <c r="D34" s="55"/>
      <c r="E34" s="55"/>
    </row>
    <row r="35" spans="1:5" ht="36">
      <c r="A35" s="78" t="s">
        <v>104</v>
      </c>
      <c r="B35" s="37" t="s">
        <v>7</v>
      </c>
      <c r="C35" s="56" t="s">
        <v>118</v>
      </c>
      <c r="D35" s="56" t="s">
        <v>118</v>
      </c>
      <c r="E35" s="56" t="s">
        <v>118</v>
      </c>
    </row>
    <row r="36" spans="1:5" ht="18">
      <c r="A36" s="79" t="s">
        <v>108</v>
      </c>
      <c r="B36" s="38" t="s">
        <v>13</v>
      </c>
      <c r="C36" s="56" t="s">
        <v>118</v>
      </c>
      <c r="D36" s="56" t="s">
        <v>118</v>
      </c>
      <c r="E36" s="56" t="s">
        <v>118</v>
      </c>
    </row>
    <row r="37" spans="1:5" ht="18">
      <c r="A37" s="80" t="s">
        <v>23</v>
      </c>
      <c r="B37" s="81"/>
      <c r="C37" s="57"/>
      <c r="D37" s="57"/>
      <c r="E37" s="23"/>
    </row>
    <row r="38" spans="1:5" ht="18">
      <c r="A38" s="82" t="s">
        <v>24</v>
      </c>
      <c r="B38" s="33" t="s">
        <v>7</v>
      </c>
      <c r="C38" s="16">
        <v>143.4</v>
      </c>
      <c r="D38" s="16">
        <v>72.5</v>
      </c>
      <c r="E38" s="17">
        <f>D38/C38*100</f>
        <v>50.557880055788004</v>
      </c>
    </row>
    <row r="39" spans="1:5" ht="18">
      <c r="A39" s="83" t="s">
        <v>25</v>
      </c>
      <c r="B39" s="84" t="s">
        <v>13</v>
      </c>
      <c r="C39" s="24">
        <v>323</v>
      </c>
      <c r="D39" s="24">
        <v>144</v>
      </c>
      <c r="E39" s="58"/>
    </row>
    <row r="40" spans="1:5" ht="18">
      <c r="A40" s="75" t="s">
        <v>26</v>
      </c>
      <c r="B40" s="85"/>
      <c r="C40" s="59"/>
      <c r="D40" s="59"/>
      <c r="E40" s="27"/>
    </row>
    <row r="41" spans="1:5" ht="18">
      <c r="A41" s="86" t="s">
        <v>27</v>
      </c>
      <c r="B41" s="37" t="s">
        <v>7</v>
      </c>
      <c r="C41" s="25" t="s">
        <v>118</v>
      </c>
      <c r="D41" s="25" t="s">
        <v>118</v>
      </c>
      <c r="E41" s="25" t="s">
        <v>118</v>
      </c>
    </row>
    <row r="42" spans="1:5" ht="18">
      <c r="A42" s="86" t="s">
        <v>28</v>
      </c>
      <c r="B42" s="37" t="s">
        <v>29</v>
      </c>
      <c r="C42" s="25" t="s">
        <v>118</v>
      </c>
      <c r="D42" s="25" t="s">
        <v>118</v>
      </c>
      <c r="E42" s="25" t="s">
        <v>118</v>
      </c>
    </row>
    <row r="43" spans="1:5" ht="18">
      <c r="A43" s="87" t="s">
        <v>30</v>
      </c>
      <c r="B43" s="84" t="s">
        <v>29</v>
      </c>
      <c r="C43" s="25" t="s">
        <v>118</v>
      </c>
      <c r="D43" s="25" t="s">
        <v>118</v>
      </c>
      <c r="E43" s="25" t="s">
        <v>118</v>
      </c>
    </row>
    <row r="44" spans="1:5" ht="18">
      <c r="A44" s="88" t="s">
        <v>31</v>
      </c>
      <c r="B44" s="89"/>
      <c r="C44" s="26"/>
      <c r="D44" s="26"/>
      <c r="E44" s="27"/>
    </row>
    <row r="45" spans="1:5" ht="18">
      <c r="A45" s="22" t="s">
        <v>32</v>
      </c>
      <c r="B45" s="33" t="s">
        <v>33</v>
      </c>
      <c r="C45" s="123">
        <v>5570</v>
      </c>
      <c r="D45" s="123">
        <v>5581.3</v>
      </c>
      <c r="E45" s="60">
        <f>D45/C45*100</f>
        <v>100.20287253141831</v>
      </c>
    </row>
    <row r="46" spans="1:5" ht="18">
      <c r="A46" s="75" t="s">
        <v>34</v>
      </c>
      <c r="B46" s="85"/>
      <c r="C46" s="45"/>
      <c r="D46" s="45"/>
      <c r="E46" s="46"/>
    </row>
    <row r="47" spans="1:5" ht="18">
      <c r="A47" s="86" t="s">
        <v>35</v>
      </c>
      <c r="B47" s="37" t="s">
        <v>7</v>
      </c>
      <c r="C47" s="52">
        <v>157.98</v>
      </c>
      <c r="D47" s="52">
        <v>177.7</v>
      </c>
      <c r="E47" s="60">
        <f>D47/C47*100</f>
        <v>112.48259273325738</v>
      </c>
    </row>
    <row r="48" spans="1:5" ht="18">
      <c r="A48" s="87" t="s">
        <v>36</v>
      </c>
      <c r="B48" s="84" t="s">
        <v>13</v>
      </c>
      <c r="C48" s="61">
        <v>100.3</v>
      </c>
      <c r="D48" s="61">
        <v>106.3</v>
      </c>
      <c r="E48" s="61"/>
    </row>
    <row r="49" spans="1:5" ht="18">
      <c r="A49" s="75" t="s">
        <v>37</v>
      </c>
      <c r="B49" s="85"/>
      <c r="C49" s="62"/>
      <c r="D49" s="62"/>
      <c r="E49" s="63"/>
    </row>
    <row r="50" spans="1:5" ht="18">
      <c r="A50" s="86" t="s">
        <v>121</v>
      </c>
      <c r="B50" s="37" t="s">
        <v>38</v>
      </c>
      <c r="C50" s="52">
        <v>4</v>
      </c>
      <c r="D50" s="52">
        <v>4</v>
      </c>
      <c r="E50" s="53">
        <f>D50/C50*100</f>
        <v>100</v>
      </c>
    </row>
    <row r="51" spans="1:5" ht="36">
      <c r="A51" s="87" t="s">
        <v>39</v>
      </c>
      <c r="B51" s="84" t="s">
        <v>13</v>
      </c>
      <c r="C51" s="61">
        <v>28</v>
      </c>
      <c r="D51" s="61">
        <v>9.5</v>
      </c>
      <c r="E51" s="61"/>
    </row>
    <row r="52" spans="1:5" ht="36">
      <c r="A52" s="90" t="s">
        <v>40</v>
      </c>
      <c r="B52" s="33" t="s">
        <v>10</v>
      </c>
      <c r="C52" s="63">
        <v>368830</v>
      </c>
      <c r="D52" s="63">
        <v>687491</v>
      </c>
      <c r="E52" s="91">
        <f>D52/C52*100</f>
        <v>186.39779844372745</v>
      </c>
    </row>
    <row r="53" spans="1:5" ht="18">
      <c r="A53" s="92" t="s">
        <v>41</v>
      </c>
      <c r="B53" s="33" t="s">
        <v>10</v>
      </c>
      <c r="C53" s="61">
        <v>2283</v>
      </c>
      <c r="D53" s="61">
        <v>768</v>
      </c>
      <c r="E53" s="49">
        <f>D53/C53*100</f>
        <v>33.63994743758213</v>
      </c>
    </row>
    <row r="54" spans="1:5" ht="18">
      <c r="A54" s="92" t="s">
        <v>42</v>
      </c>
      <c r="B54" s="33" t="s">
        <v>10</v>
      </c>
      <c r="C54" s="48">
        <v>42332</v>
      </c>
      <c r="D54" s="48">
        <v>96745</v>
      </c>
      <c r="E54" s="49">
        <f>D54/C54*100</f>
        <v>228.53869413209864</v>
      </c>
    </row>
    <row r="55" spans="1:5" ht="18">
      <c r="A55" s="93" t="s">
        <v>43</v>
      </c>
      <c r="B55" s="43" t="s">
        <v>10</v>
      </c>
      <c r="C55" s="61" t="s">
        <v>118</v>
      </c>
      <c r="D55" s="61">
        <v>266</v>
      </c>
      <c r="E55" s="64" t="s">
        <v>118</v>
      </c>
    </row>
    <row r="56" spans="1:5" ht="17.25">
      <c r="A56" s="132" t="s">
        <v>110</v>
      </c>
      <c r="B56" s="133"/>
      <c r="C56" s="133"/>
      <c r="D56" s="133"/>
      <c r="E56" s="134"/>
    </row>
    <row r="57" spans="1:5" ht="72">
      <c r="A57" s="28" t="s">
        <v>44</v>
      </c>
      <c r="B57" s="33" t="s">
        <v>55</v>
      </c>
      <c r="C57" s="102">
        <v>6</v>
      </c>
      <c r="D57" s="102">
        <v>6</v>
      </c>
      <c r="E57" s="103">
        <v>100</v>
      </c>
    </row>
    <row r="58" spans="1:5" ht="18">
      <c r="A58" s="29" t="s">
        <v>45</v>
      </c>
      <c r="B58" s="104"/>
      <c r="C58" s="105"/>
      <c r="D58" s="105"/>
      <c r="E58" s="30"/>
    </row>
    <row r="59" spans="1:5" ht="18">
      <c r="A59" s="9" t="s">
        <v>46</v>
      </c>
      <c r="B59" s="38" t="s">
        <v>47</v>
      </c>
      <c r="C59" s="105">
        <v>8.18</v>
      </c>
      <c r="D59" s="105">
        <v>8.18</v>
      </c>
      <c r="E59" s="106">
        <f>D59/C59*100</f>
        <v>100</v>
      </c>
    </row>
    <row r="60" spans="1:5" ht="18">
      <c r="A60" s="30" t="s">
        <v>48</v>
      </c>
      <c r="B60" s="38" t="s">
        <v>13</v>
      </c>
      <c r="C60" s="107">
        <v>48</v>
      </c>
      <c r="D60" s="107">
        <v>48</v>
      </c>
      <c r="E60" s="108"/>
    </row>
    <row r="61" spans="1:5" ht="18">
      <c r="A61" s="9" t="s">
        <v>49</v>
      </c>
      <c r="B61" s="38" t="s">
        <v>47</v>
      </c>
      <c r="C61" s="105">
        <v>8.9</v>
      </c>
      <c r="D61" s="105">
        <v>8.9</v>
      </c>
      <c r="E61" s="107">
        <f>D61/C61*100</f>
        <v>100</v>
      </c>
    </row>
    <row r="62" spans="1:5" ht="18.75" customHeight="1">
      <c r="A62" s="9" t="s">
        <v>50</v>
      </c>
      <c r="B62" s="38" t="s">
        <v>13</v>
      </c>
      <c r="C62" s="107">
        <f>100-C60</f>
        <v>52</v>
      </c>
      <c r="D62" s="107">
        <f>100-D60</f>
        <v>52</v>
      </c>
      <c r="E62" s="108"/>
    </row>
    <row r="63" spans="1:5" ht="18">
      <c r="A63" s="29" t="s">
        <v>51</v>
      </c>
      <c r="B63" s="38"/>
      <c r="C63" s="30"/>
      <c r="D63" s="30"/>
      <c r="E63" s="30"/>
    </row>
    <row r="64" spans="1:5" ht="18">
      <c r="A64" s="9" t="s">
        <v>52</v>
      </c>
      <c r="B64" s="38" t="s">
        <v>47</v>
      </c>
      <c r="C64" s="30">
        <v>4.6</v>
      </c>
      <c r="D64" s="30">
        <v>4.6</v>
      </c>
      <c r="E64" s="106">
        <f>D64/C64*100</f>
        <v>100</v>
      </c>
    </row>
    <row r="65" spans="1:5" ht="18">
      <c r="A65" s="30" t="s">
        <v>48</v>
      </c>
      <c r="B65" s="38" t="s">
        <v>13</v>
      </c>
      <c r="C65" s="107">
        <v>27.1</v>
      </c>
      <c r="D65" s="107">
        <v>27.1</v>
      </c>
      <c r="E65" s="108"/>
    </row>
    <row r="66" spans="1:5" ht="18">
      <c r="A66" s="9" t="s">
        <v>53</v>
      </c>
      <c r="B66" s="38" t="s">
        <v>47</v>
      </c>
      <c r="C66" s="30">
        <v>10.34</v>
      </c>
      <c r="D66" s="30">
        <v>10.34</v>
      </c>
      <c r="E66" s="106">
        <f>D66/C66*100</f>
        <v>100</v>
      </c>
    </row>
    <row r="67" spans="1:5" ht="18">
      <c r="A67" s="30" t="s">
        <v>48</v>
      </c>
      <c r="B67" s="38" t="s">
        <v>13</v>
      </c>
      <c r="C67" s="107">
        <v>60.5</v>
      </c>
      <c r="D67" s="107">
        <v>60.5</v>
      </c>
      <c r="E67" s="108"/>
    </row>
    <row r="68" spans="1:5" ht="18">
      <c r="A68" s="9" t="s">
        <v>54</v>
      </c>
      <c r="B68" s="38" t="s">
        <v>47</v>
      </c>
      <c r="C68" s="30">
        <v>2.1</v>
      </c>
      <c r="D68" s="30">
        <v>2.1</v>
      </c>
      <c r="E68" s="107">
        <f>D68/C68*100</f>
        <v>100</v>
      </c>
    </row>
    <row r="69" spans="1:5" ht="18">
      <c r="A69" s="30" t="s">
        <v>48</v>
      </c>
      <c r="B69" s="38" t="s">
        <v>13</v>
      </c>
      <c r="C69" s="107">
        <v>12.4</v>
      </c>
      <c r="D69" s="107">
        <v>12.4</v>
      </c>
      <c r="E69" s="108"/>
    </row>
    <row r="70" spans="1:5" ht="36">
      <c r="A70" s="31" t="s">
        <v>112</v>
      </c>
      <c r="B70" s="38" t="s">
        <v>55</v>
      </c>
      <c r="C70" s="30">
        <v>-81</v>
      </c>
      <c r="D70" s="30">
        <v>-143</v>
      </c>
      <c r="E70" s="107">
        <f>D70/C70*100</f>
        <v>176.54320987654322</v>
      </c>
    </row>
    <row r="71" spans="1:5" ht="36">
      <c r="A71" s="31" t="s">
        <v>56</v>
      </c>
      <c r="B71" s="38" t="s">
        <v>13</v>
      </c>
      <c r="C71" s="30" t="s">
        <v>118</v>
      </c>
      <c r="D71" s="30" t="s">
        <v>118</v>
      </c>
      <c r="E71" s="108"/>
    </row>
    <row r="72" spans="1:5" ht="36">
      <c r="A72" s="31" t="s">
        <v>57</v>
      </c>
      <c r="B72" s="43" t="s">
        <v>13</v>
      </c>
      <c r="C72" s="109">
        <v>100</v>
      </c>
      <c r="D72" s="109">
        <v>100</v>
      </c>
      <c r="E72" s="110"/>
    </row>
    <row r="73" spans="1:5" ht="17.25">
      <c r="A73" s="132" t="s">
        <v>111</v>
      </c>
      <c r="B73" s="133"/>
      <c r="C73" s="133"/>
      <c r="D73" s="133"/>
      <c r="E73" s="134"/>
    </row>
    <row r="74" spans="1:5" ht="18">
      <c r="A74" s="32" t="s">
        <v>66</v>
      </c>
      <c r="B74" s="111" t="s">
        <v>67</v>
      </c>
      <c r="C74" s="112">
        <v>15.736</v>
      </c>
      <c r="D74" s="112">
        <v>15.727</v>
      </c>
      <c r="E74" s="113">
        <f aca="true" t="shared" si="1" ref="E74:E80">D74/C74*100</f>
        <v>99.94280630401626</v>
      </c>
    </row>
    <row r="75" spans="1:5" ht="18">
      <c r="A75" s="28" t="s">
        <v>58</v>
      </c>
      <c r="B75" s="33" t="s">
        <v>47</v>
      </c>
      <c r="C75" s="112">
        <v>15.736</v>
      </c>
      <c r="D75" s="112">
        <v>15.727</v>
      </c>
      <c r="E75" s="113">
        <f t="shared" si="1"/>
        <v>99.94280630401626</v>
      </c>
    </row>
    <row r="76" spans="1:5" ht="18">
      <c r="A76" s="34" t="s">
        <v>59</v>
      </c>
      <c r="B76" s="35" t="s">
        <v>47</v>
      </c>
      <c r="C76" s="114">
        <v>3.455</v>
      </c>
      <c r="D76" s="114">
        <v>3.455</v>
      </c>
      <c r="E76" s="113">
        <f t="shared" si="1"/>
        <v>100</v>
      </c>
    </row>
    <row r="77" spans="1:5" ht="18">
      <c r="A77" s="36" t="s">
        <v>60</v>
      </c>
      <c r="B77" s="37" t="s">
        <v>47</v>
      </c>
      <c r="C77" s="56">
        <v>0.309</v>
      </c>
      <c r="D77" s="56">
        <v>0.428</v>
      </c>
      <c r="E77" s="113">
        <f t="shared" si="1"/>
        <v>138.51132686084142</v>
      </c>
    </row>
    <row r="78" spans="1:5" ht="18">
      <c r="A78" s="29" t="s">
        <v>61</v>
      </c>
      <c r="B78" s="38" t="s">
        <v>47</v>
      </c>
      <c r="C78" s="23">
        <v>1.198</v>
      </c>
      <c r="D78" s="23">
        <v>1.198</v>
      </c>
      <c r="E78" s="113">
        <f t="shared" si="1"/>
        <v>100</v>
      </c>
    </row>
    <row r="79" spans="1:5" ht="18">
      <c r="A79" s="29" t="s">
        <v>62</v>
      </c>
      <c r="B79" s="38" t="s">
        <v>47</v>
      </c>
      <c r="C79" s="23">
        <v>5.683</v>
      </c>
      <c r="D79" s="23">
        <v>5.683</v>
      </c>
      <c r="E79" s="25">
        <f t="shared" si="1"/>
        <v>100</v>
      </c>
    </row>
    <row r="80" spans="1:5" ht="18">
      <c r="A80" s="39" t="s">
        <v>63</v>
      </c>
      <c r="B80" s="115" t="s">
        <v>47</v>
      </c>
      <c r="C80" s="23">
        <v>0.358</v>
      </c>
      <c r="D80" s="23">
        <v>0.239</v>
      </c>
      <c r="E80" s="25">
        <f t="shared" si="1"/>
        <v>66.75977653631286</v>
      </c>
    </row>
    <row r="81" spans="1:5" ht="54">
      <c r="A81" s="29" t="s">
        <v>64</v>
      </c>
      <c r="B81" s="38" t="s">
        <v>13</v>
      </c>
      <c r="C81" s="23">
        <v>31.7</v>
      </c>
      <c r="D81" s="23">
        <v>31.7</v>
      </c>
      <c r="E81" s="116"/>
    </row>
    <row r="82" spans="1:5" ht="18">
      <c r="A82" s="9" t="s">
        <v>85</v>
      </c>
      <c r="B82" s="38" t="s">
        <v>13</v>
      </c>
      <c r="C82" s="23">
        <v>15</v>
      </c>
      <c r="D82" s="23">
        <v>15</v>
      </c>
      <c r="E82" s="116"/>
    </row>
    <row r="83" spans="1:5" ht="18">
      <c r="A83" s="9" t="s">
        <v>84</v>
      </c>
      <c r="B83" s="38" t="s">
        <v>13</v>
      </c>
      <c r="C83" s="23">
        <v>0</v>
      </c>
      <c r="D83" s="23">
        <v>0</v>
      </c>
      <c r="E83" s="116"/>
    </row>
    <row r="84" spans="1:5" ht="18">
      <c r="A84" s="40" t="s">
        <v>87</v>
      </c>
      <c r="B84" s="38" t="s">
        <v>13</v>
      </c>
      <c r="C84" s="23">
        <v>0</v>
      </c>
      <c r="D84" s="23">
        <v>0</v>
      </c>
      <c r="E84" s="116"/>
    </row>
    <row r="85" spans="1:5" ht="18">
      <c r="A85" s="40" t="s">
        <v>88</v>
      </c>
      <c r="B85" s="38" t="s">
        <v>13</v>
      </c>
      <c r="C85" s="23">
        <v>0</v>
      </c>
      <c r="D85" s="23">
        <v>0</v>
      </c>
      <c r="E85" s="116"/>
    </row>
    <row r="86" spans="1:5" ht="18">
      <c r="A86" s="40" t="s">
        <v>89</v>
      </c>
      <c r="B86" s="38" t="s">
        <v>13</v>
      </c>
      <c r="C86" s="23">
        <v>0</v>
      </c>
      <c r="D86" s="23">
        <v>0</v>
      </c>
      <c r="E86" s="116"/>
    </row>
    <row r="87" spans="1:5" ht="18">
      <c r="A87" s="40" t="s">
        <v>26</v>
      </c>
      <c r="B87" s="38" t="s">
        <v>13</v>
      </c>
      <c r="C87" s="23">
        <v>100</v>
      </c>
      <c r="D87" s="23">
        <v>100</v>
      </c>
      <c r="E87" s="117"/>
    </row>
    <row r="88" spans="1:5" ht="54">
      <c r="A88" s="9" t="s">
        <v>117</v>
      </c>
      <c r="B88" s="37"/>
      <c r="C88" s="23">
        <v>100</v>
      </c>
      <c r="D88" s="23">
        <v>100</v>
      </c>
      <c r="E88" s="117"/>
    </row>
    <row r="89" spans="1:5" ht="18">
      <c r="A89" s="40" t="s">
        <v>90</v>
      </c>
      <c r="B89" s="37" t="s">
        <v>13</v>
      </c>
      <c r="C89" s="23">
        <v>54.5</v>
      </c>
      <c r="D89" s="23">
        <v>54.5</v>
      </c>
      <c r="E89" s="117"/>
    </row>
    <row r="90" spans="1:5" ht="18">
      <c r="A90" s="41" t="s">
        <v>113</v>
      </c>
      <c r="B90" s="33"/>
      <c r="C90" s="16"/>
      <c r="D90" s="16"/>
      <c r="E90" s="118"/>
    </row>
    <row r="91" spans="1:5" ht="72">
      <c r="A91" s="42" t="s">
        <v>114</v>
      </c>
      <c r="B91" s="43" t="s">
        <v>13</v>
      </c>
      <c r="C91" s="119">
        <v>9</v>
      </c>
      <c r="D91" s="119">
        <v>9</v>
      </c>
      <c r="E91" s="118"/>
    </row>
    <row r="92" spans="1:5" ht="17.25">
      <c r="A92" s="129" t="s">
        <v>65</v>
      </c>
      <c r="B92" s="130"/>
      <c r="C92" s="130"/>
      <c r="D92" s="130"/>
      <c r="E92" s="131"/>
    </row>
    <row r="93" spans="1:5" ht="18">
      <c r="A93" s="29" t="s">
        <v>68</v>
      </c>
      <c r="B93" s="38" t="s">
        <v>67</v>
      </c>
      <c r="C93" s="52">
        <v>2.761</v>
      </c>
      <c r="D93" s="52">
        <v>2.793</v>
      </c>
      <c r="E93" s="49">
        <f>D93/C93*100</f>
        <v>101.15900036218761</v>
      </c>
    </row>
    <row r="94" spans="1:5" ht="18">
      <c r="A94" s="28" t="s">
        <v>69</v>
      </c>
      <c r="B94" s="94"/>
      <c r="C94" s="47"/>
      <c r="D94" s="47"/>
      <c r="E94" s="49"/>
    </row>
    <row r="95" spans="1:5" ht="18">
      <c r="A95" s="95" t="s">
        <v>85</v>
      </c>
      <c r="B95" s="37" t="s">
        <v>67</v>
      </c>
      <c r="C95" s="52">
        <v>0.416</v>
      </c>
      <c r="D95" s="52">
        <v>0.424</v>
      </c>
      <c r="E95" s="49">
        <f>D95/C95*100</f>
        <v>101.92307692307692</v>
      </c>
    </row>
    <row r="96" spans="1:5" ht="18">
      <c r="A96" s="11" t="s">
        <v>84</v>
      </c>
      <c r="B96" s="37" t="s">
        <v>67</v>
      </c>
      <c r="C96" s="52" t="s">
        <v>118</v>
      </c>
      <c r="D96" s="52" t="s">
        <v>118</v>
      </c>
      <c r="E96" s="49" t="s">
        <v>118</v>
      </c>
    </row>
    <row r="97" spans="1:5" ht="18">
      <c r="A97" s="10" t="s">
        <v>87</v>
      </c>
      <c r="B97" s="38" t="s">
        <v>67</v>
      </c>
      <c r="C97" s="48">
        <v>0.226</v>
      </c>
      <c r="D97" s="48">
        <v>0.312</v>
      </c>
      <c r="E97" s="49">
        <f>D97/C97*100</f>
        <v>138.05309734513273</v>
      </c>
    </row>
    <row r="98" spans="1:5" ht="18">
      <c r="A98" s="10" t="s">
        <v>88</v>
      </c>
      <c r="B98" s="38" t="s">
        <v>67</v>
      </c>
      <c r="C98" s="48" t="s">
        <v>118</v>
      </c>
      <c r="D98" s="48" t="s">
        <v>118</v>
      </c>
      <c r="E98" s="49" t="s">
        <v>118</v>
      </c>
    </row>
    <row r="99" spans="1:5" ht="18">
      <c r="A99" s="10" t="s">
        <v>89</v>
      </c>
      <c r="B99" s="38" t="s">
        <v>67</v>
      </c>
      <c r="C99" s="48" t="s">
        <v>118</v>
      </c>
      <c r="D99" s="48" t="s">
        <v>118</v>
      </c>
      <c r="E99" s="48" t="s">
        <v>118</v>
      </c>
    </row>
    <row r="100" spans="1:5" ht="18">
      <c r="A100" s="10" t="s">
        <v>26</v>
      </c>
      <c r="B100" s="38" t="s">
        <v>67</v>
      </c>
      <c r="C100" s="48">
        <v>0.125</v>
      </c>
      <c r="D100" s="48">
        <v>0.102</v>
      </c>
      <c r="E100" s="49">
        <v>76.6</v>
      </c>
    </row>
    <row r="101" spans="1:5" ht="54">
      <c r="A101" s="9" t="s">
        <v>120</v>
      </c>
      <c r="B101" s="38" t="s">
        <v>67</v>
      </c>
      <c r="C101" s="47">
        <v>0.069</v>
      </c>
      <c r="D101" s="47">
        <v>0.039</v>
      </c>
      <c r="E101" s="49">
        <f>D101/C101*100</f>
        <v>56.52173913043478</v>
      </c>
    </row>
    <row r="102" spans="1:5" ht="18">
      <c r="A102" s="10" t="s">
        <v>90</v>
      </c>
      <c r="B102" s="38" t="s">
        <v>67</v>
      </c>
      <c r="C102" s="47" t="s">
        <v>118</v>
      </c>
      <c r="D102" s="47" t="s">
        <v>118</v>
      </c>
      <c r="E102" s="49" t="s">
        <v>118</v>
      </c>
    </row>
    <row r="103" spans="1:5" ht="36">
      <c r="A103" s="9" t="s">
        <v>86</v>
      </c>
      <c r="B103" s="38" t="s">
        <v>67</v>
      </c>
      <c r="C103" s="47">
        <v>0.186</v>
      </c>
      <c r="D103" s="47">
        <v>0.196</v>
      </c>
      <c r="E103" s="49">
        <f>D103/C103*100</f>
        <v>105.3763440860215</v>
      </c>
    </row>
    <row r="104" spans="1:5" ht="18">
      <c r="A104" s="10" t="s">
        <v>91</v>
      </c>
      <c r="B104" s="38" t="s">
        <v>67</v>
      </c>
      <c r="C104" s="47">
        <v>1.094</v>
      </c>
      <c r="D104" s="47">
        <v>1.077</v>
      </c>
      <c r="E104" s="49">
        <f>D104/C104*100</f>
        <v>98.44606946983545</v>
      </c>
    </row>
    <row r="105" spans="1:5" ht="18">
      <c r="A105" s="10" t="s">
        <v>92</v>
      </c>
      <c r="B105" s="38" t="s">
        <v>67</v>
      </c>
      <c r="C105" s="47">
        <v>0.462</v>
      </c>
      <c r="D105" s="47">
        <v>0.457</v>
      </c>
      <c r="E105" s="49">
        <f>D105/C105*100</f>
        <v>98.91774891774891</v>
      </c>
    </row>
    <row r="106" spans="1:5" ht="36">
      <c r="A106" s="11" t="s">
        <v>93</v>
      </c>
      <c r="B106" s="38" t="s">
        <v>67</v>
      </c>
      <c r="C106" s="48">
        <v>0.174</v>
      </c>
      <c r="D106" s="48">
        <v>0.179</v>
      </c>
      <c r="E106" s="49">
        <f>D106/C106*100</f>
        <v>102.87356321839081</v>
      </c>
    </row>
    <row r="107" spans="1:5" ht="18">
      <c r="A107" s="10" t="s">
        <v>95</v>
      </c>
      <c r="B107" s="37" t="s">
        <v>67</v>
      </c>
      <c r="C107" s="47" t="s">
        <v>118</v>
      </c>
      <c r="D107" s="47" t="s">
        <v>118</v>
      </c>
      <c r="E107" s="47" t="s">
        <v>118</v>
      </c>
    </row>
    <row r="108" spans="1:5" ht="54">
      <c r="A108" s="12" t="s">
        <v>107</v>
      </c>
      <c r="B108" s="37" t="s">
        <v>67</v>
      </c>
      <c r="C108" s="47">
        <f>C110+C111+C112+C115</f>
        <v>1.766</v>
      </c>
      <c r="D108" s="47">
        <f>D110+D111+D112+D115</f>
        <v>1.758</v>
      </c>
      <c r="E108" s="49">
        <f>D108/C108*100</f>
        <v>99.54699886749717</v>
      </c>
    </row>
    <row r="109" spans="1:5" ht="18">
      <c r="A109" s="13" t="s">
        <v>94</v>
      </c>
      <c r="B109" s="94"/>
      <c r="C109" s="124"/>
      <c r="D109" s="124"/>
      <c r="E109" s="49"/>
    </row>
    <row r="110" spans="1:5" ht="18">
      <c r="A110" s="14" t="s">
        <v>91</v>
      </c>
      <c r="B110" s="38" t="s">
        <v>67</v>
      </c>
      <c r="C110" s="47">
        <v>1.094</v>
      </c>
      <c r="D110" s="47">
        <v>1.077</v>
      </c>
      <c r="E110" s="49">
        <f>D110/C110*100</f>
        <v>98.44606946983545</v>
      </c>
    </row>
    <row r="111" spans="1:5" ht="18">
      <c r="A111" s="15" t="s">
        <v>96</v>
      </c>
      <c r="B111" s="37" t="s">
        <v>47</v>
      </c>
      <c r="C111" s="47">
        <v>0.356</v>
      </c>
      <c r="D111" s="47">
        <v>0.35</v>
      </c>
      <c r="E111" s="49">
        <f>D111/C111*100</f>
        <v>98.31460674157303</v>
      </c>
    </row>
    <row r="112" spans="1:5" ht="18">
      <c r="A112" s="15" t="s">
        <v>97</v>
      </c>
      <c r="B112" s="38" t="s">
        <v>67</v>
      </c>
      <c r="C112" s="47">
        <v>0.174</v>
      </c>
      <c r="D112" s="47">
        <v>0.179</v>
      </c>
      <c r="E112" s="49">
        <f>D112/C112*100</f>
        <v>102.87356321839081</v>
      </c>
    </row>
    <row r="113" spans="1:5" ht="18">
      <c r="A113" s="15" t="s">
        <v>98</v>
      </c>
      <c r="B113" s="38" t="s">
        <v>67</v>
      </c>
      <c r="C113" s="47" t="s">
        <v>118</v>
      </c>
      <c r="D113" s="47" t="s">
        <v>118</v>
      </c>
      <c r="E113" s="47" t="s">
        <v>118</v>
      </c>
    </row>
    <row r="114" spans="1:5" ht="18">
      <c r="A114" s="15" t="s">
        <v>99</v>
      </c>
      <c r="B114" s="38" t="s">
        <v>67</v>
      </c>
      <c r="C114" s="47" t="s">
        <v>118</v>
      </c>
      <c r="D114" s="47" t="s">
        <v>118</v>
      </c>
      <c r="E114" s="47" t="s">
        <v>118</v>
      </c>
    </row>
    <row r="115" spans="1:5" ht="18">
      <c r="A115" s="10" t="s">
        <v>100</v>
      </c>
      <c r="B115" s="37" t="s">
        <v>47</v>
      </c>
      <c r="C115" s="47">
        <v>0.142</v>
      </c>
      <c r="D115" s="47">
        <v>0.152</v>
      </c>
      <c r="E115" s="49">
        <f>D115/C115*100</f>
        <v>107.04225352112677</v>
      </c>
    </row>
    <row r="116" spans="1:5" ht="36">
      <c r="A116" s="96" t="s">
        <v>70</v>
      </c>
      <c r="B116" s="37" t="s">
        <v>13</v>
      </c>
      <c r="C116" s="52">
        <v>2.1</v>
      </c>
      <c r="D116" s="52">
        <v>1.7</v>
      </c>
      <c r="E116" s="60"/>
    </row>
    <row r="117" spans="1:5" ht="18">
      <c r="A117" s="29" t="s">
        <v>71</v>
      </c>
      <c r="B117" s="38" t="s">
        <v>17</v>
      </c>
      <c r="C117" s="48">
        <v>5748</v>
      </c>
      <c r="D117" s="48">
        <v>6201</v>
      </c>
      <c r="E117" s="49">
        <f>D117/C117*100</f>
        <v>107.88100208768267</v>
      </c>
    </row>
    <row r="118" spans="1:5" ht="36">
      <c r="A118" s="29" t="s">
        <v>72</v>
      </c>
      <c r="B118" s="38" t="s">
        <v>17</v>
      </c>
      <c r="C118" s="48">
        <v>12044</v>
      </c>
      <c r="D118" s="48">
        <v>15616</v>
      </c>
      <c r="E118" s="49">
        <f>D118/C118*100</f>
        <v>129.65792095649286</v>
      </c>
    </row>
    <row r="119" spans="1:5" ht="18">
      <c r="A119" s="28" t="s">
        <v>69</v>
      </c>
      <c r="B119" s="94"/>
      <c r="C119" s="47"/>
      <c r="D119" s="47"/>
      <c r="E119" s="49"/>
    </row>
    <row r="120" spans="1:5" ht="18">
      <c r="A120" s="95" t="s">
        <v>85</v>
      </c>
      <c r="B120" s="37" t="s">
        <v>17</v>
      </c>
      <c r="C120" s="52">
        <v>11916</v>
      </c>
      <c r="D120" s="52">
        <v>13458</v>
      </c>
      <c r="E120" s="49">
        <f>D120/C120*100</f>
        <v>112.94058408862033</v>
      </c>
    </row>
    <row r="121" spans="1:5" ht="18">
      <c r="A121" s="11" t="s">
        <v>84</v>
      </c>
      <c r="B121" s="37" t="s">
        <v>17</v>
      </c>
      <c r="C121" s="52" t="s">
        <v>118</v>
      </c>
      <c r="D121" s="52" t="s">
        <v>118</v>
      </c>
      <c r="E121" s="52" t="s">
        <v>118</v>
      </c>
    </row>
    <row r="122" spans="1:5" ht="18">
      <c r="A122" s="97" t="s">
        <v>87</v>
      </c>
      <c r="B122" s="94" t="s">
        <v>17</v>
      </c>
      <c r="C122" s="47">
        <v>26859</v>
      </c>
      <c r="D122" s="47">
        <v>33067</v>
      </c>
      <c r="E122" s="49">
        <f>D122/C122*100</f>
        <v>123.11329535723594</v>
      </c>
    </row>
    <row r="123" spans="1:5" ht="18">
      <c r="A123" s="98" t="s">
        <v>88</v>
      </c>
      <c r="B123" s="35" t="s">
        <v>17</v>
      </c>
      <c r="C123" s="47" t="s">
        <v>118</v>
      </c>
      <c r="D123" s="47" t="s">
        <v>118</v>
      </c>
      <c r="E123" s="47" t="s">
        <v>118</v>
      </c>
    </row>
    <row r="124" spans="1:5" ht="18">
      <c r="A124" s="99" t="s">
        <v>89</v>
      </c>
      <c r="B124" s="37" t="s">
        <v>17</v>
      </c>
      <c r="C124" s="47" t="s">
        <v>118</v>
      </c>
      <c r="D124" s="47" t="s">
        <v>118</v>
      </c>
      <c r="E124" s="47" t="s">
        <v>118</v>
      </c>
    </row>
    <row r="125" spans="1:5" ht="18">
      <c r="A125" s="10" t="s">
        <v>26</v>
      </c>
      <c r="B125" s="38" t="s">
        <v>17</v>
      </c>
      <c r="C125" s="48">
        <v>12564</v>
      </c>
      <c r="D125" s="48">
        <v>16114</v>
      </c>
      <c r="E125" s="49">
        <f aca="true" t="shared" si="2" ref="E125:E131">D125/C125*100</f>
        <v>128.25533269659343</v>
      </c>
    </row>
    <row r="126" spans="1:5" ht="54">
      <c r="A126" s="9" t="s">
        <v>120</v>
      </c>
      <c r="B126" s="38" t="s">
        <v>17</v>
      </c>
      <c r="C126" s="48">
        <v>9453</v>
      </c>
      <c r="D126" s="48">
        <v>9986</v>
      </c>
      <c r="E126" s="49">
        <f t="shared" si="2"/>
        <v>105.63842166507986</v>
      </c>
    </row>
    <row r="127" spans="1:5" ht="18">
      <c r="A127" s="10" t="s">
        <v>90</v>
      </c>
      <c r="B127" s="38" t="s">
        <v>17</v>
      </c>
      <c r="C127" s="48" t="s">
        <v>118</v>
      </c>
      <c r="D127" s="48" t="s">
        <v>118</v>
      </c>
      <c r="E127" s="48" t="s">
        <v>118</v>
      </c>
    </row>
    <row r="128" spans="1:5" ht="36">
      <c r="A128" s="9" t="s">
        <v>86</v>
      </c>
      <c r="B128" s="38" t="s">
        <v>17</v>
      </c>
      <c r="C128" s="50">
        <v>19319</v>
      </c>
      <c r="D128" s="50">
        <v>21149</v>
      </c>
      <c r="E128" s="49">
        <f t="shared" si="2"/>
        <v>109.47253998654173</v>
      </c>
    </row>
    <row r="129" spans="1:5" ht="18">
      <c r="A129" s="10" t="s">
        <v>91</v>
      </c>
      <c r="B129" s="38" t="s">
        <v>17</v>
      </c>
      <c r="C129" s="48">
        <v>9190</v>
      </c>
      <c r="D129" s="48">
        <v>12937</v>
      </c>
      <c r="E129" s="49">
        <f t="shared" si="2"/>
        <v>140.77257889009792</v>
      </c>
    </row>
    <row r="130" spans="1:5" ht="18">
      <c r="A130" s="10" t="s">
        <v>92</v>
      </c>
      <c r="B130" s="38" t="s">
        <v>17</v>
      </c>
      <c r="C130" s="50">
        <v>11188</v>
      </c>
      <c r="D130" s="50">
        <v>13081</v>
      </c>
      <c r="E130" s="49">
        <f t="shared" si="2"/>
        <v>116.91991419377905</v>
      </c>
    </row>
    <row r="131" spans="1:5" ht="36">
      <c r="A131" s="11" t="s">
        <v>93</v>
      </c>
      <c r="B131" s="38" t="s">
        <v>17</v>
      </c>
      <c r="C131" s="48">
        <v>5907</v>
      </c>
      <c r="D131" s="48">
        <v>7373</v>
      </c>
      <c r="E131" s="49">
        <f t="shared" si="2"/>
        <v>124.81801252750972</v>
      </c>
    </row>
    <row r="132" spans="1:5" ht="18">
      <c r="A132" s="10" t="s">
        <v>95</v>
      </c>
      <c r="B132" s="38" t="s">
        <v>17</v>
      </c>
      <c r="C132" s="48" t="s">
        <v>118</v>
      </c>
      <c r="D132" s="48" t="s">
        <v>118</v>
      </c>
      <c r="E132" s="48" t="s">
        <v>118</v>
      </c>
    </row>
    <row r="133" spans="1:5" ht="54">
      <c r="A133" s="12" t="s">
        <v>107</v>
      </c>
      <c r="B133" s="38" t="s">
        <v>17</v>
      </c>
      <c r="C133" s="50">
        <v>10176</v>
      </c>
      <c r="D133" s="50">
        <v>13240</v>
      </c>
      <c r="E133" s="50">
        <f>D133/C133*100</f>
        <v>130.11006289308176</v>
      </c>
    </row>
    <row r="134" spans="1:5" ht="18">
      <c r="A134" s="13" t="s">
        <v>94</v>
      </c>
      <c r="B134" s="38"/>
      <c r="C134" s="48"/>
      <c r="D134" s="48"/>
      <c r="E134" s="50"/>
    </row>
    <row r="135" spans="1:5" ht="18">
      <c r="A135" s="14" t="s">
        <v>91</v>
      </c>
      <c r="B135" s="38" t="s">
        <v>17</v>
      </c>
      <c r="C135" s="48">
        <v>9190</v>
      </c>
      <c r="D135" s="48">
        <v>12937</v>
      </c>
      <c r="E135" s="49">
        <f>D135/C135*100</f>
        <v>140.77257889009792</v>
      </c>
    </row>
    <row r="136" spans="1:5" ht="18">
      <c r="A136" s="15" t="s">
        <v>96</v>
      </c>
      <c r="B136" s="38" t="s">
        <v>17</v>
      </c>
      <c r="C136" s="50">
        <v>11638</v>
      </c>
      <c r="D136" s="50">
        <v>13560</v>
      </c>
      <c r="E136" s="49">
        <f>D136/C136*100</f>
        <v>116.51486509709572</v>
      </c>
    </row>
    <row r="137" spans="1:5" ht="18">
      <c r="A137" s="15" t="s">
        <v>97</v>
      </c>
      <c r="B137" s="38" t="s">
        <v>17</v>
      </c>
      <c r="C137" s="48">
        <v>5907</v>
      </c>
      <c r="D137" s="48">
        <v>7373</v>
      </c>
      <c r="E137" s="49">
        <f>D137/C137*100</f>
        <v>124.81801252750972</v>
      </c>
    </row>
    <row r="138" spans="1:5" ht="18">
      <c r="A138" s="15" t="s">
        <v>98</v>
      </c>
      <c r="B138" s="38" t="s">
        <v>17</v>
      </c>
      <c r="C138" s="47" t="s">
        <v>118</v>
      </c>
      <c r="D138" s="47" t="s">
        <v>118</v>
      </c>
      <c r="E138" s="47" t="s">
        <v>118</v>
      </c>
    </row>
    <row r="139" spans="1:5" ht="18">
      <c r="A139" s="15" t="s">
        <v>99</v>
      </c>
      <c r="B139" s="38" t="s">
        <v>17</v>
      </c>
      <c r="C139" s="47" t="s">
        <v>118</v>
      </c>
      <c r="D139" s="47" t="s">
        <v>118</v>
      </c>
      <c r="E139" s="47" t="s">
        <v>118</v>
      </c>
    </row>
    <row r="140" spans="1:5" ht="18">
      <c r="A140" s="10" t="s">
        <v>100</v>
      </c>
      <c r="B140" s="38" t="s">
        <v>17</v>
      </c>
      <c r="C140" s="50">
        <v>19333</v>
      </c>
      <c r="D140" s="50">
        <v>21555</v>
      </c>
      <c r="E140" s="49">
        <f>D140/C140*100</f>
        <v>111.49330160864844</v>
      </c>
    </row>
    <row r="141" spans="1:5" ht="18">
      <c r="A141" s="100" t="s">
        <v>73</v>
      </c>
      <c r="B141" s="38" t="s">
        <v>7</v>
      </c>
      <c r="C141" s="48">
        <v>0.308</v>
      </c>
      <c r="D141" s="48">
        <v>0.74</v>
      </c>
      <c r="E141" s="49">
        <f>D141/C141*100</f>
        <v>240.25974025974025</v>
      </c>
    </row>
    <row r="142" spans="1:5" ht="18">
      <c r="A142" s="101" t="s">
        <v>74</v>
      </c>
      <c r="B142" s="38" t="s">
        <v>7</v>
      </c>
      <c r="C142" s="125">
        <v>199.5</v>
      </c>
      <c r="D142" s="125">
        <v>261.7</v>
      </c>
      <c r="E142" s="49">
        <f>D142/C142*100</f>
        <v>131.17794486215539</v>
      </c>
    </row>
    <row r="143" spans="1:5" ht="36">
      <c r="A143" s="31" t="s">
        <v>116</v>
      </c>
      <c r="B143" s="38" t="s">
        <v>17</v>
      </c>
      <c r="C143" s="23">
        <v>5820</v>
      </c>
      <c r="D143" s="23">
        <v>6265</v>
      </c>
      <c r="E143" s="25">
        <v>110</v>
      </c>
    </row>
    <row r="144" spans="1:5" ht="54">
      <c r="A144" s="29" t="s">
        <v>75</v>
      </c>
      <c r="B144" s="38" t="s">
        <v>76</v>
      </c>
      <c r="C144" s="126">
        <f>C117/C143</f>
        <v>0.9876288659793815</v>
      </c>
      <c r="D144" s="126">
        <f>D117/D143</f>
        <v>0.9897845171588189</v>
      </c>
      <c r="E144" s="25">
        <f>D144/C144*100</f>
        <v>100.21826530731255</v>
      </c>
    </row>
    <row r="145" spans="1:5" ht="36">
      <c r="A145" s="29" t="s">
        <v>77</v>
      </c>
      <c r="B145" s="38" t="s">
        <v>47</v>
      </c>
      <c r="C145" s="23">
        <v>4.25</v>
      </c>
      <c r="D145" s="23">
        <v>2.5</v>
      </c>
      <c r="E145" s="25">
        <f>D145/C145*100</f>
        <v>58.82352941176471</v>
      </c>
    </row>
    <row r="146" spans="1:5" ht="18">
      <c r="A146" s="29" t="s">
        <v>78</v>
      </c>
      <c r="B146" s="38" t="s">
        <v>13</v>
      </c>
      <c r="C146" s="23">
        <v>24.8</v>
      </c>
      <c r="D146" s="23">
        <v>15.8</v>
      </c>
      <c r="E146" s="44"/>
    </row>
    <row r="147" spans="1:5" ht="18">
      <c r="A147" s="29" t="s">
        <v>79</v>
      </c>
      <c r="B147" s="43" t="s">
        <v>81</v>
      </c>
      <c r="C147" s="23" t="s">
        <v>118</v>
      </c>
      <c r="D147" s="23" t="s">
        <v>118</v>
      </c>
      <c r="E147" s="25" t="s">
        <v>118</v>
      </c>
    </row>
    <row r="148" spans="1:5" ht="18">
      <c r="A148" s="127" t="s">
        <v>80</v>
      </c>
      <c r="B148" s="43" t="s">
        <v>81</v>
      </c>
      <c r="C148" s="128" t="s">
        <v>118</v>
      </c>
      <c r="D148" s="128" t="s">
        <v>118</v>
      </c>
      <c r="E148" s="128" t="s">
        <v>118</v>
      </c>
    </row>
    <row r="149" spans="1:5" ht="18">
      <c r="A149" s="5"/>
      <c r="B149" s="6"/>
      <c r="C149" s="7"/>
      <c r="D149" s="7"/>
      <c r="E149" s="8"/>
    </row>
    <row r="150" spans="1:5" ht="18.75" customHeight="1">
      <c r="A150" s="136" t="s">
        <v>82</v>
      </c>
      <c r="B150" s="136"/>
      <c r="C150" s="136"/>
      <c r="D150" s="136"/>
      <c r="E150" s="136"/>
    </row>
    <row r="151" spans="1:5" ht="60" customHeight="1">
      <c r="A151" s="136" t="s">
        <v>83</v>
      </c>
      <c r="B151" s="136"/>
      <c r="C151" s="136"/>
      <c r="D151" s="136"/>
      <c r="E151" s="136"/>
    </row>
    <row r="152" spans="1:5" ht="58.5" customHeight="1">
      <c r="A152" s="135" t="s">
        <v>115</v>
      </c>
      <c r="B152" s="135"/>
      <c r="C152" s="135"/>
      <c r="D152" s="135"/>
      <c r="E152" s="135"/>
    </row>
    <row r="153" spans="1:5" ht="58.5" customHeight="1">
      <c r="A153" s="141" t="s">
        <v>119</v>
      </c>
      <c r="B153" s="141"/>
      <c r="C153" s="141"/>
      <c r="D153" s="141"/>
      <c r="E153" s="141"/>
    </row>
    <row r="154" spans="1:5" ht="58.5" customHeight="1">
      <c r="A154" s="18"/>
      <c r="B154" s="18"/>
      <c r="C154" s="18"/>
      <c r="D154" s="18"/>
      <c r="E154" s="18"/>
    </row>
    <row r="155" spans="1:5" ht="58.5" customHeight="1">
      <c r="A155" s="18"/>
      <c r="B155" s="18"/>
      <c r="C155" s="18"/>
      <c r="D155" s="18"/>
      <c r="E155" s="18"/>
    </row>
    <row r="156" spans="1:5" ht="58.5" customHeight="1">
      <c r="A156" s="18"/>
      <c r="B156" s="18"/>
      <c r="C156" s="18"/>
      <c r="D156" s="142"/>
      <c r="E156" s="142"/>
    </row>
    <row r="157" spans="1:5" ht="58.5" customHeight="1">
      <c r="A157" s="18" t="s">
        <v>0</v>
      </c>
      <c r="B157" s="18"/>
      <c r="C157" s="18"/>
      <c r="D157" s="142" t="s">
        <v>1</v>
      </c>
      <c r="E157" s="142"/>
    </row>
    <row r="158" spans="1:5" ht="58.5" customHeight="1">
      <c r="A158" s="18"/>
      <c r="B158" s="18"/>
      <c r="C158" s="18"/>
      <c r="D158" s="142"/>
      <c r="E158" s="142"/>
    </row>
    <row r="159" spans="1:5" ht="58.5" customHeight="1">
      <c r="A159" s="18"/>
      <c r="B159" s="18"/>
      <c r="C159" s="18"/>
      <c r="D159" s="20"/>
      <c r="E159" s="20"/>
    </row>
    <row r="160" spans="1:5" ht="58.5" customHeight="1">
      <c r="A160" s="18"/>
      <c r="B160" s="18"/>
      <c r="C160" s="18"/>
      <c r="D160" s="20"/>
      <c r="E160" s="20"/>
    </row>
    <row r="161" spans="1:5" ht="58.5" customHeight="1">
      <c r="A161" s="21" t="s">
        <v>126</v>
      </c>
      <c r="B161" s="18"/>
      <c r="C161" s="18"/>
      <c r="D161" s="20"/>
      <c r="E161" s="20"/>
    </row>
    <row r="162" spans="1:5" ht="58.5" customHeight="1">
      <c r="A162" s="18"/>
      <c r="B162" s="18"/>
      <c r="C162" s="18"/>
      <c r="D162" s="20"/>
      <c r="E162" s="20"/>
    </row>
    <row r="163" spans="1:5" ht="44.25" customHeight="1">
      <c r="A163" s="19"/>
      <c r="B163" s="19"/>
      <c r="C163" s="19"/>
      <c r="D163" s="19"/>
      <c r="E163" s="19"/>
    </row>
    <row r="164" spans="1:5" ht="15">
      <c r="A164" s="1"/>
      <c r="B164" s="2"/>
      <c r="C164" s="3"/>
      <c r="D164" s="3"/>
      <c r="E164" s="4"/>
    </row>
  </sheetData>
  <mergeCells count="16">
    <mergeCell ref="A153:E153"/>
    <mergeCell ref="D156:E156"/>
    <mergeCell ref="D158:E158"/>
    <mergeCell ref="D157:E157"/>
    <mergeCell ref="D2:E2"/>
    <mergeCell ref="A3:E3"/>
    <mergeCell ref="A4:E4"/>
    <mergeCell ref="B1:E1"/>
    <mergeCell ref="A6:E6"/>
    <mergeCell ref="A26:E26"/>
    <mergeCell ref="A56:E56"/>
    <mergeCell ref="A152:E152"/>
    <mergeCell ref="A73:E73"/>
    <mergeCell ref="A92:E92"/>
    <mergeCell ref="A150:E150"/>
    <mergeCell ref="A151:E151"/>
  </mergeCells>
  <printOptions/>
  <pageMargins left="0.75" right="0.75" top="1" bottom="1" header="0.5" footer="0.5"/>
  <pageSetup fitToHeight="4" horizontalDpi="300" verticalDpi="300" orientation="portrait" paperSize="9" scale="58" r:id="rId1"/>
  <rowBreaks count="3" manualBreakCount="3">
    <brk id="36" max="255" man="1"/>
    <brk id="86" max="4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2010-08-06T01:04:39Z</cp:lastPrinted>
  <dcterms:created xsi:type="dcterms:W3CDTF">2006-03-06T08:26:24Z</dcterms:created>
  <dcterms:modified xsi:type="dcterms:W3CDTF">2013-04-09T08:26:57Z</dcterms:modified>
  <cp:category/>
  <cp:version/>
  <cp:contentType/>
  <cp:contentStatus/>
</cp:coreProperties>
</file>