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Аналит.отчет" sheetId="1" r:id="rId1"/>
  </sheets>
  <definedNames/>
  <calcPr fullCalcOnLoad="1"/>
</workbook>
</file>

<file path=xl/sharedStrings.xml><?xml version="1.0" encoding="utf-8"?>
<sst xmlns="http://schemas.openxmlformats.org/spreadsheetml/2006/main" count="355" uniqueCount="128">
  <si>
    <t>Начальник управления экономического развития                                     администрации МО "Нукутский район"</t>
  </si>
  <si>
    <t>Т.П.Суборова</t>
  </si>
  <si>
    <t>Исп.О.Ю.Шарапова                                                                                                                тел.22-238</t>
  </si>
  <si>
    <t>Наименование показателя</t>
  </si>
  <si>
    <t>Ед. изм.</t>
  </si>
  <si>
    <t>Динамика, %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</si>
  <si>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</si>
  <si>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</si>
  <si>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</si>
  <si>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</si>
  <si>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</si>
  <si>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</si>
  <si>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</si>
  <si>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</si>
  <si>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</si>
  <si>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</si>
  <si>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</si>
  <si>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</si>
  <si>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</si>
  <si>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</si>
  <si>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</si>
  <si>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</si>
  <si>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</si>
  <si>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</si>
  <si>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</si>
  <si>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</si>
  <si>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</si>
  <si>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</si>
  <si>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</si>
  <si>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</si>
  <si>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</si>
  <si>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</si>
  <si>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</si>
  <si>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</si>
  <si>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</si>
  <si>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</si>
  <si>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</si>
  <si>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</si>
  <si>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</si>
  <si>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</si>
  <si>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</si>
  <si>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всего, в т.ч.по источникам финансирования: </t>
  </si>
  <si>
    <t>прибыль</t>
  </si>
  <si>
    <t>амортизация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</si>
  <si>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</si>
  <si>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</si>
  <si>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</si>
  <si>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</si>
  <si>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</si>
  <si>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</si>
  <si>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</si>
  <si>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</si>
  <si>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</si>
  <si>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</si>
  <si>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</si>
  <si>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</si>
  <si>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</si>
  <si>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</si>
  <si>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</si>
  <si>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</si>
  <si>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</si>
  <si>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</si>
  <si>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</si>
  <si>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</si>
  <si>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</si>
  <si>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</si>
  <si>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</si>
  <si>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</si>
  <si>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</si>
  <si>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</si>
  <si>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</si>
  <si>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</si>
  <si>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</si>
  <si>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</si>
  <si>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</si>
  <si>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</si>
  <si>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</si>
  <si>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</si>
  <si>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</si>
  <si>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</si>
  <si>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</si>
  <si>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</si>
  <si>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</si>
  <si>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* Раздел  "Лесное хозяйство и предоставление услуг в этой области" включает лесозаготовки.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</si>
  <si>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</si>
  <si>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Лесозаготовки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</si>
  <si>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</si>
  <si>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</si>
  <si>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</si>
  <si>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</si>
  <si>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</si>
  <si>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</si>
  <si>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</si>
  <si>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</si>
  <si>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</si>
  <si>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</si>
  <si>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</si>
  <si>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</si>
  <si>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</si>
  <si>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</si>
  <si>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</si>
  <si>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</si>
  <si>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</si>
  <si>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</si>
  <si>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</si>
  <si>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</si>
  <si>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</si>
  <si>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</si>
  <si>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</si>
  <si>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</si>
  <si>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</si>
  <si>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>Демографические процессы****</t>
  </si>
  <si>
    <t>Трудовые ресурсы****</t>
  </si>
  <si>
    <t>Миграция населения (разница между числом прибывших и числом выбывших, приток(+), отток(-)</t>
  </si>
  <si>
    <t>Прочие, в том числе: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</si>
  <si>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</si>
  <si>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</si>
  <si>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 xml:space="preserve">Прожиточный минимум (начиная со 2 квартала, рассчитывается среднее значение за период) </t>
  </si>
  <si>
    <t>Оптовая и розничная торговля; ремонт автотранспортных средств, мотоциклов, бтовых изделий и предметов личного пользования</t>
  </si>
  <si>
    <t>_</t>
  </si>
  <si>
    <r>
      <t>****</t>
    </r>
    <r>
      <rPr>
        <b/>
        <u val="single"/>
        <sz val="14"/>
        <rFont val="Times New Roman"/>
        <family val="1"/>
      </rPr>
      <t>Примечание:</t>
    </r>
    <r>
      <rPr>
        <b/>
        <sz val="14"/>
        <rFont val="Times New Roman"/>
        <family val="1"/>
      </rPr>
      <t xml:space="preserve"> разделы "Демографические процессы", "Трудовые ресурсы" заполняются по итогам года</t>
    </r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</si>
  <si>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</si>
  <si>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</t>
  </si>
  <si>
    <t xml:space="preserve">         1 кв.2011г.</t>
  </si>
  <si>
    <t xml:space="preserve">         1 кв.2012г.</t>
  </si>
  <si>
    <t>в 35р.</t>
  </si>
  <si>
    <t xml:space="preserve">Аналитический отчет о социально-экономической ситуации в муниципальном образовании                                    " Нукутский район"за  1 кв.2012г. </t>
  </si>
  <si>
    <t>"Утверждаю"                                 _______________________С.Г.Гомбоев                            Мэр муниципального образования                               "Нукутский район"                                                                                                                 "   "___________________2012г.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</si>
</sst>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</numFmts>
  <fonts count="24">
    <font>
      <sz val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Arial Cyr"/>
      <family val="0"/>
    </font>
    <font>
      <sz val="16"/>
      <color indexed="8"/>
      <name val="Times New Roman"/>
      <family val="1"/>
    </font>
    <font>
      <b/>
      <sz val="14"/>
      <color indexed="8"/>
      <name val="Arial Cyr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top" wrapText="1"/>
    </xf>
    <xf numFmtId="0" fontId="5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justify" vertical="top" wrapText="1"/>
    </xf>
    <xf numFmtId="0" fontId="11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6" fillId="0" borderId="12" xfId="0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6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left" vertical="center" wrapText="1"/>
    </xf>
    <xf numFmtId="164" fontId="19" fillId="0" borderId="6" xfId="0" applyNumberFormat="1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164" fontId="10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="75" zoomScaleNormal="75" zoomScaleSheetLayoutView="75" workbookViewId="0" topLeftCell="A153">
      <selection activeCell="E148" sqref="A1:E148"/>
    </sheetView>
  </sheetViews>
  <sheetFormatPr defaultColWidth="9.00390625" defaultRowHeight="12.75"/>
  <cols>
    <col min="1" max="1" width="74.625" style="0" customWidth="1"/>
    <col min="2" max="2" width="15.50390625" style="0" customWidth="1"/>
    <col min="3" max="3" width="17.00390625" style="0" customWidth="1"/>
    <col min="4" max="4" width="22.00390625" style="0" customWidth="1"/>
    <col min="5" max="5" width="18.375" style="0" customWidth="1"/>
  </cols>
  <sheetData>
    <row r="1" spans="1:5" ht="105" customHeight="1">
      <c r="A1" s="94"/>
      <c r="B1" s="124" t="s">
        <v>127</v>
      </c>
      <c r="C1" s="124"/>
      <c r="D1" s="124"/>
      <c r="E1" s="124"/>
    </row>
    <row r="2" spans="1:5" ht="17.25">
      <c r="A2" s="95"/>
      <c r="B2" s="95"/>
      <c r="C2" s="94"/>
      <c r="D2" s="121"/>
      <c r="E2" s="121"/>
    </row>
    <row r="3" spans="1:5" ht="51" customHeight="1">
      <c r="A3" s="122" t="s">
        <v>126</v>
      </c>
      <c r="B3" s="122"/>
      <c r="C3" s="122"/>
      <c r="D3" s="122"/>
      <c r="E3" s="122"/>
    </row>
    <row r="4" spans="1:5" ht="22.5">
      <c r="A4" s="123"/>
      <c r="B4" s="123"/>
      <c r="C4" s="123"/>
      <c r="D4" s="123"/>
      <c r="E4" s="123"/>
    </row>
    <row r="5" spans="1:5" ht="111" customHeight="1">
      <c r="A5" s="33" t="s">
        <v>3</v>
      </c>
      <c r="B5" s="34" t="s">
        <v>4</v>
      </c>
      <c r="C5" s="36" t="s">
        <v>123</v>
      </c>
      <c r="D5" s="36" t="s">
        <v>124</v>
      </c>
      <c r="E5" s="35" t="s">
        <v>5</v>
      </c>
    </row>
    <row r="6" spans="1:5" ht="17.25">
      <c r="A6" s="113"/>
      <c r="B6" s="114"/>
      <c r="C6" s="114"/>
      <c r="D6" s="114"/>
      <c r="E6" s="115"/>
    </row>
    <row r="7" spans="1:5" ht="36">
      <c r="A7" s="37" t="s">
        <v>6</v>
      </c>
      <c r="B7" s="38" t="s">
        <v>7</v>
      </c>
      <c r="C7" s="127">
        <f>C9+C11+C15+C17</f>
        <v>73.532</v>
      </c>
      <c r="D7" s="127">
        <f>D9+D11+D15+D17</f>
        <v>429.702</v>
      </c>
      <c r="E7" s="127">
        <f>D7/C7*100</f>
        <v>584.3741500299191</v>
      </c>
    </row>
    <row r="8" spans="1:5" ht="18">
      <c r="A8" s="39" t="s">
        <v>8</v>
      </c>
      <c r="B8" s="40"/>
      <c r="C8" s="127"/>
      <c r="D8" s="127"/>
      <c r="E8" s="127"/>
    </row>
    <row r="9" spans="1:5" ht="18">
      <c r="A9" s="41" t="s">
        <v>86</v>
      </c>
      <c r="B9" s="20" t="s">
        <v>7</v>
      </c>
      <c r="C9" s="127">
        <f>47.78+0.424+0.756</f>
        <v>48.96</v>
      </c>
      <c r="D9" s="127">
        <f>26.72+0.756+2.227</f>
        <v>29.703</v>
      </c>
      <c r="E9" s="127">
        <f>D9/C9*100</f>
        <v>60.66789215686275</v>
      </c>
    </row>
    <row r="10" spans="1:5" ht="18">
      <c r="A10" s="9" t="s">
        <v>102</v>
      </c>
      <c r="B10" s="20" t="s">
        <v>7</v>
      </c>
      <c r="C10" s="127" t="s">
        <v>119</v>
      </c>
      <c r="D10" s="127" t="s">
        <v>119</v>
      </c>
      <c r="E10" s="127" t="s">
        <v>119</v>
      </c>
    </row>
    <row r="11" spans="1:5" ht="18">
      <c r="A11" s="42" t="s">
        <v>88</v>
      </c>
      <c r="B11" s="20" t="s">
        <v>7</v>
      </c>
      <c r="C11" s="127">
        <v>10.4</v>
      </c>
      <c r="D11" s="127">
        <v>371.7</v>
      </c>
      <c r="E11" s="127" t="s">
        <v>125</v>
      </c>
    </row>
    <row r="12" spans="1:5" ht="18">
      <c r="A12" s="42" t="s">
        <v>89</v>
      </c>
      <c r="B12" s="20" t="s">
        <v>7</v>
      </c>
      <c r="C12" s="127" t="s">
        <v>119</v>
      </c>
      <c r="D12" s="127" t="s">
        <v>119</v>
      </c>
      <c r="E12" s="127" t="s">
        <v>119</v>
      </c>
    </row>
    <row r="13" spans="1:5" ht="18">
      <c r="A13" s="42" t="s">
        <v>103</v>
      </c>
      <c r="B13" s="20" t="s">
        <v>7</v>
      </c>
      <c r="C13" s="127" t="s">
        <v>119</v>
      </c>
      <c r="D13" s="127" t="s">
        <v>119</v>
      </c>
      <c r="E13" s="127" t="s">
        <v>119</v>
      </c>
    </row>
    <row r="14" spans="1:5" ht="18">
      <c r="A14" s="42" t="s">
        <v>104</v>
      </c>
      <c r="B14" s="20" t="s">
        <v>7</v>
      </c>
      <c r="C14" s="127" t="s">
        <v>119</v>
      </c>
      <c r="D14" s="127" t="s">
        <v>119</v>
      </c>
      <c r="E14" s="127" t="s">
        <v>119</v>
      </c>
    </row>
    <row r="15" spans="1:5" ht="54">
      <c r="A15" s="9" t="s">
        <v>121</v>
      </c>
      <c r="B15" s="20" t="s">
        <v>7</v>
      </c>
      <c r="C15" s="128">
        <f>0.554+6.038</f>
        <v>6.5920000000000005</v>
      </c>
      <c r="D15" s="128">
        <f>0.197+6.122</f>
        <v>6.319</v>
      </c>
      <c r="E15" s="127">
        <f>D15/C15*100</f>
        <v>95.85861650485437</v>
      </c>
    </row>
    <row r="16" spans="1:5" ht="18">
      <c r="A16" s="42" t="s">
        <v>91</v>
      </c>
      <c r="B16" s="20" t="s">
        <v>7</v>
      </c>
      <c r="C16" s="127" t="s">
        <v>119</v>
      </c>
      <c r="D16" s="127" t="s">
        <v>119</v>
      </c>
      <c r="E16" s="127" t="s">
        <v>119</v>
      </c>
    </row>
    <row r="17" spans="1:5" ht="18">
      <c r="A17" s="42" t="s">
        <v>96</v>
      </c>
      <c r="B17" s="20" t="s">
        <v>7</v>
      </c>
      <c r="C17" s="127">
        <v>7.58</v>
      </c>
      <c r="D17" s="127">
        <v>21.98</v>
      </c>
      <c r="E17" s="127">
        <f>D17/C17*100</f>
        <v>289.9736147757256</v>
      </c>
    </row>
    <row r="18" spans="1:5" ht="36">
      <c r="A18" s="19" t="s">
        <v>9</v>
      </c>
      <c r="B18" s="20" t="s">
        <v>10</v>
      </c>
      <c r="C18" s="128">
        <f>C7/15727*1000</f>
        <v>4.675526165193616</v>
      </c>
      <c r="D18" s="128">
        <f>D7/15743*1000</f>
        <v>27.29479768786127</v>
      </c>
      <c r="E18" s="26">
        <f>D18/C18*100</f>
        <v>583.7802361380001</v>
      </c>
    </row>
    <row r="19" spans="1:5" ht="18">
      <c r="A19" s="19" t="s">
        <v>106</v>
      </c>
      <c r="B19" s="20" t="s">
        <v>7</v>
      </c>
      <c r="C19" s="127">
        <v>18.3</v>
      </c>
      <c r="D19" s="127">
        <v>131.3</v>
      </c>
      <c r="E19" s="26">
        <f>D19/C19*100</f>
        <v>717.4863387978143</v>
      </c>
    </row>
    <row r="20" spans="1:5" ht="18">
      <c r="A20" s="19" t="s">
        <v>11</v>
      </c>
      <c r="B20" s="20" t="s">
        <v>7</v>
      </c>
      <c r="C20" s="127">
        <v>17.6</v>
      </c>
      <c r="D20" s="128">
        <v>0.269</v>
      </c>
      <c r="E20" s="26">
        <f>D20/C20*100</f>
        <v>1.5284090909090908</v>
      </c>
    </row>
    <row r="21" spans="1:5" ht="18">
      <c r="A21" s="19" t="s">
        <v>12</v>
      </c>
      <c r="B21" s="20" t="s">
        <v>13</v>
      </c>
      <c r="C21" s="129">
        <v>33</v>
      </c>
      <c r="D21" s="129">
        <v>67</v>
      </c>
      <c r="E21" s="130"/>
    </row>
    <row r="22" spans="1:5" ht="18">
      <c r="A22" s="19" t="s">
        <v>14</v>
      </c>
      <c r="B22" s="20" t="s">
        <v>13</v>
      </c>
      <c r="C22" s="129">
        <v>67</v>
      </c>
      <c r="D22" s="129">
        <v>33</v>
      </c>
      <c r="E22" s="130"/>
    </row>
    <row r="23" spans="1:5" ht="54">
      <c r="A23" s="43" t="s">
        <v>15</v>
      </c>
      <c r="B23" s="20" t="s">
        <v>7</v>
      </c>
      <c r="C23" s="128">
        <v>33.97</v>
      </c>
      <c r="D23" s="128">
        <v>39.15</v>
      </c>
      <c r="E23" s="26">
        <f>D23/C23*100</f>
        <v>115.24874889608479</v>
      </c>
    </row>
    <row r="24" spans="1:5" ht="54">
      <c r="A24" s="43" t="s">
        <v>16</v>
      </c>
      <c r="B24" s="20" t="s">
        <v>7</v>
      </c>
      <c r="C24" s="127">
        <v>8.11</v>
      </c>
      <c r="D24" s="127">
        <v>11.76</v>
      </c>
      <c r="E24" s="26">
        <f>D24/C24*100</f>
        <v>145.00616522811345</v>
      </c>
    </row>
    <row r="25" spans="1:5" ht="36">
      <c r="A25" s="43" t="s">
        <v>107</v>
      </c>
      <c r="B25" s="20" t="s">
        <v>17</v>
      </c>
      <c r="C25" s="127">
        <f>C24/15727*1000000</f>
        <v>515.6736822025815</v>
      </c>
      <c r="D25" s="127">
        <f>D24/15743*1000000</f>
        <v>746.9986660738106</v>
      </c>
      <c r="E25" s="26">
        <f>D25/C25*100</f>
        <v>144.8587918784565</v>
      </c>
    </row>
    <row r="26" spans="1:5" ht="18.75" customHeight="1">
      <c r="A26" s="113" t="s">
        <v>18</v>
      </c>
      <c r="B26" s="114"/>
      <c r="C26" s="114"/>
      <c r="D26" s="114"/>
      <c r="E26" s="115"/>
    </row>
    <row r="27" spans="1:5" ht="34.5">
      <c r="A27" s="44" t="s">
        <v>110</v>
      </c>
      <c r="B27" s="45" t="s">
        <v>13</v>
      </c>
      <c r="C27" s="96">
        <v>133.1</v>
      </c>
      <c r="D27" s="96">
        <v>272.5</v>
      </c>
      <c r="E27" s="97"/>
    </row>
    <row r="28" spans="1:5" ht="18">
      <c r="A28" s="46" t="s">
        <v>20</v>
      </c>
      <c r="B28" s="38"/>
      <c r="C28" s="47"/>
      <c r="D28" s="47"/>
      <c r="E28" s="98"/>
    </row>
    <row r="29" spans="1:5" ht="36">
      <c r="A29" s="48" t="s">
        <v>19</v>
      </c>
      <c r="B29" s="40" t="s">
        <v>7</v>
      </c>
      <c r="C29" s="49">
        <v>8.8</v>
      </c>
      <c r="D29" s="49">
        <v>30.3</v>
      </c>
      <c r="E29" s="99">
        <f>D29/C29*100</f>
        <v>344.3181818181818</v>
      </c>
    </row>
    <row r="30" spans="1:5" ht="18">
      <c r="A30" s="48" t="s">
        <v>109</v>
      </c>
      <c r="B30" s="40" t="s">
        <v>13</v>
      </c>
      <c r="C30" s="49">
        <v>169.9</v>
      </c>
      <c r="D30" s="49">
        <v>323.8</v>
      </c>
      <c r="E30" s="99"/>
    </row>
    <row r="31" spans="1:5" ht="18">
      <c r="A31" s="50" t="s">
        <v>21</v>
      </c>
      <c r="B31" s="34"/>
      <c r="C31" s="51"/>
      <c r="D31" s="51"/>
      <c r="E31" s="100"/>
    </row>
    <row r="32" spans="1:5" ht="36">
      <c r="A32" s="52" t="s">
        <v>19</v>
      </c>
      <c r="B32" s="40" t="s">
        <v>7</v>
      </c>
      <c r="C32" s="49">
        <v>3.6</v>
      </c>
      <c r="D32" s="49">
        <v>3.1</v>
      </c>
      <c r="E32" s="131">
        <f>D32/C32*100</f>
        <v>86.11111111111111</v>
      </c>
    </row>
    <row r="33" spans="1:5" ht="18">
      <c r="A33" s="48" t="s">
        <v>109</v>
      </c>
      <c r="B33" s="40" t="s">
        <v>13</v>
      </c>
      <c r="C33" s="24">
        <v>57.3</v>
      </c>
      <c r="D33" s="24">
        <v>218.6</v>
      </c>
      <c r="E33" s="24"/>
    </row>
    <row r="34" spans="1:5" ht="34.5">
      <c r="A34" s="46" t="s">
        <v>22</v>
      </c>
      <c r="B34" s="38"/>
      <c r="C34" s="29"/>
      <c r="D34" s="29"/>
      <c r="E34" s="29"/>
    </row>
    <row r="35" spans="1:5" ht="36">
      <c r="A35" s="52" t="s">
        <v>105</v>
      </c>
      <c r="B35" s="40" t="s">
        <v>7</v>
      </c>
      <c r="C35" s="49" t="s">
        <v>119</v>
      </c>
      <c r="D35" s="49" t="s">
        <v>119</v>
      </c>
      <c r="E35" s="49" t="s">
        <v>119</v>
      </c>
    </row>
    <row r="36" spans="1:5" ht="18">
      <c r="A36" s="53" t="s">
        <v>109</v>
      </c>
      <c r="B36" s="20" t="s">
        <v>13</v>
      </c>
      <c r="C36" s="24" t="s">
        <v>119</v>
      </c>
      <c r="D36" s="24" t="s">
        <v>119</v>
      </c>
      <c r="E36" s="24" t="s">
        <v>119</v>
      </c>
    </row>
    <row r="37" spans="1:5" ht="18">
      <c r="A37" s="54" t="s">
        <v>23</v>
      </c>
      <c r="B37" s="55"/>
      <c r="C37" s="56"/>
      <c r="D37" s="56"/>
      <c r="E37" s="24"/>
    </row>
    <row r="38" spans="1:5" ht="18">
      <c r="A38" s="57" t="s">
        <v>24</v>
      </c>
      <c r="B38" s="58" t="s">
        <v>7</v>
      </c>
      <c r="C38" s="25">
        <v>47.8</v>
      </c>
      <c r="D38" s="25">
        <v>56.7</v>
      </c>
      <c r="E38" s="30">
        <f>D38/C38*100</f>
        <v>118.61924686192471</v>
      </c>
    </row>
    <row r="39" spans="1:5" ht="18">
      <c r="A39" s="59" t="s">
        <v>25</v>
      </c>
      <c r="B39" s="60" t="s">
        <v>13</v>
      </c>
      <c r="C39" s="27">
        <v>37.5</v>
      </c>
      <c r="D39" s="27">
        <v>115.5</v>
      </c>
      <c r="E39" s="31"/>
    </row>
    <row r="40" spans="1:5" ht="18">
      <c r="A40" s="46" t="s">
        <v>26</v>
      </c>
      <c r="B40" s="61"/>
      <c r="C40" s="47"/>
      <c r="D40" s="47"/>
      <c r="E40" s="62"/>
    </row>
    <row r="41" spans="1:5" ht="18">
      <c r="A41" s="63" t="s">
        <v>27</v>
      </c>
      <c r="B41" s="40" t="s">
        <v>7</v>
      </c>
      <c r="C41" s="49" t="s">
        <v>119</v>
      </c>
      <c r="D41" s="49" t="s">
        <v>119</v>
      </c>
      <c r="E41" s="49" t="s">
        <v>119</v>
      </c>
    </row>
    <row r="42" spans="1:5" ht="18">
      <c r="A42" s="63" t="s">
        <v>28</v>
      </c>
      <c r="B42" s="40" t="s">
        <v>29</v>
      </c>
      <c r="C42" s="49" t="s">
        <v>119</v>
      </c>
      <c r="D42" s="49" t="s">
        <v>119</v>
      </c>
      <c r="E42" s="49" t="s">
        <v>119</v>
      </c>
    </row>
    <row r="43" spans="1:5" ht="18">
      <c r="A43" s="64" t="s">
        <v>30</v>
      </c>
      <c r="B43" s="60" t="s">
        <v>29</v>
      </c>
      <c r="C43" s="27" t="s">
        <v>119</v>
      </c>
      <c r="D43" s="27" t="s">
        <v>119</v>
      </c>
      <c r="E43" s="27" t="s">
        <v>119</v>
      </c>
    </row>
    <row r="44" spans="1:5" ht="18">
      <c r="A44" s="65" t="s">
        <v>31</v>
      </c>
      <c r="B44" s="66"/>
      <c r="C44" s="67"/>
      <c r="D44" s="67"/>
      <c r="E44" s="62"/>
    </row>
    <row r="45" spans="1:5" ht="18">
      <c r="A45" s="23" t="s">
        <v>32</v>
      </c>
      <c r="B45" s="58" t="s">
        <v>33</v>
      </c>
      <c r="C45" s="25">
        <v>2675.7</v>
      </c>
      <c r="D45" s="25">
        <v>2558</v>
      </c>
      <c r="E45" s="30">
        <f>D45/C45*100</f>
        <v>95.60115110064656</v>
      </c>
    </row>
    <row r="46" spans="1:5" ht="18">
      <c r="A46" s="46" t="s">
        <v>34</v>
      </c>
      <c r="B46" s="61"/>
      <c r="C46" s="47"/>
      <c r="D46" s="47"/>
      <c r="E46" s="62"/>
    </row>
    <row r="47" spans="1:5" ht="18">
      <c r="A47" s="63" t="s">
        <v>35</v>
      </c>
      <c r="B47" s="40" t="s">
        <v>7</v>
      </c>
      <c r="C47" s="49">
        <v>79.41</v>
      </c>
      <c r="D47" s="49">
        <v>87.7</v>
      </c>
      <c r="E47" s="30">
        <f>D47/C47*100</f>
        <v>110.43949124795367</v>
      </c>
    </row>
    <row r="48" spans="1:5" ht="18">
      <c r="A48" s="64" t="s">
        <v>36</v>
      </c>
      <c r="B48" s="60" t="s">
        <v>13</v>
      </c>
      <c r="C48" s="27">
        <v>103.5</v>
      </c>
      <c r="D48" s="27">
        <v>103.9</v>
      </c>
      <c r="E48" s="31" t="s">
        <v>122</v>
      </c>
    </row>
    <row r="49" spans="1:5" ht="18">
      <c r="A49" s="46" t="s">
        <v>37</v>
      </c>
      <c r="B49" s="61"/>
      <c r="C49" s="29"/>
      <c r="D49" s="29"/>
      <c r="E49" s="28"/>
    </row>
    <row r="50" spans="1:5" ht="18">
      <c r="A50" s="63" t="s">
        <v>38</v>
      </c>
      <c r="B50" s="40" t="s">
        <v>39</v>
      </c>
      <c r="C50" s="49">
        <v>7</v>
      </c>
      <c r="D50" s="49">
        <v>7</v>
      </c>
      <c r="E50" s="30"/>
    </row>
    <row r="51" spans="1:5" ht="36">
      <c r="A51" s="64" t="s">
        <v>40</v>
      </c>
      <c r="B51" s="60" t="s">
        <v>13</v>
      </c>
      <c r="C51" s="27">
        <v>26</v>
      </c>
      <c r="D51" s="27">
        <v>26</v>
      </c>
      <c r="E51" s="31"/>
    </row>
    <row r="52" spans="1:5" ht="36">
      <c r="A52" s="68" t="s">
        <v>41</v>
      </c>
      <c r="B52" s="58" t="s">
        <v>10</v>
      </c>
      <c r="C52" s="28">
        <v>93021</v>
      </c>
      <c r="D52" s="28">
        <v>336376</v>
      </c>
      <c r="E52" s="132">
        <f>D52/C52*100</f>
        <v>361.612969114501</v>
      </c>
    </row>
    <row r="53" spans="1:5" ht="18">
      <c r="A53" s="69" t="s">
        <v>42</v>
      </c>
      <c r="B53" s="58" t="s">
        <v>10</v>
      </c>
      <c r="C53" s="27" t="s">
        <v>119</v>
      </c>
      <c r="D53" s="27">
        <v>768</v>
      </c>
      <c r="E53" s="27" t="s">
        <v>119</v>
      </c>
    </row>
    <row r="54" spans="1:5" ht="18">
      <c r="A54" s="69" t="s">
        <v>43</v>
      </c>
      <c r="B54" s="58" t="s">
        <v>10</v>
      </c>
      <c r="C54" s="24">
        <v>11179</v>
      </c>
      <c r="D54" s="24">
        <v>21811</v>
      </c>
      <c r="E54" s="26">
        <f>D54/C54*100</f>
        <v>195.10689686018426</v>
      </c>
    </row>
    <row r="55" spans="1:5" ht="18">
      <c r="A55" s="70" t="s">
        <v>44</v>
      </c>
      <c r="B55" s="71" t="s">
        <v>10</v>
      </c>
      <c r="C55" s="27" t="s">
        <v>119</v>
      </c>
      <c r="D55" s="27" t="s">
        <v>119</v>
      </c>
      <c r="E55" s="27" t="s">
        <v>119</v>
      </c>
    </row>
    <row r="56" spans="1:5" ht="17.25">
      <c r="A56" s="116" t="s">
        <v>111</v>
      </c>
      <c r="B56" s="117"/>
      <c r="C56" s="117"/>
      <c r="D56" s="117"/>
      <c r="E56" s="118"/>
    </row>
    <row r="57" spans="1:5" ht="72">
      <c r="A57" s="37" t="s">
        <v>45</v>
      </c>
      <c r="B57" s="58" t="s">
        <v>56</v>
      </c>
      <c r="C57" s="82">
        <v>6</v>
      </c>
      <c r="D57" s="82">
        <v>6</v>
      </c>
      <c r="E57" s="104">
        <v>100</v>
      </c>
    </row>
    <row r="58" spans="1:5" ht="18">
      <c r="A58" s="19" t="s">
        <v>46</v>
      </c>
      <c r="B58" s="72"/>
      <c r="C58" s="73"/>
      <c r="D58" s="73"/>
      <c r="E58" s="105"/>
    </row>
    <row r="59" spans="1:5" ht="18">
      <c r="A59" s="9" t="s">
        <v>47</v>
      </c>
      <c r="B59" s="20" t="s">
        <v>48</v>
      </c>
      <c r="C59" s="73">
        <v>8.18</v>
      </c>
      <c r="D59" s="73">
        <v>8.18</v>
      </c>
      <c r="E59" s="106">
        <f>D59/C59*100</f>
        <v>100</v>
      </c>
    </row>
    <row r="60" spans="1:5" ht="18">
      <c r="A60" s="74" t="s">
        <v>49</v>
      </c>
      <c r="B60" s="20" t="s">
        <v>13</v>
      </c>
      <c r="C60" s="26">
        <v>48</v>
      </c>
      <c r="D60" s="26">
        <v>48</v>
      </c>
      <c r="E60" s="107"/>
    </row>
    <row r="61" spans="1:5" ht="18">
      <c r="A61" s="9" t="s">
        <v>50</v>
      </c>
      <c r="B61" s="20" t="s">
        <v>48</v>
      </c>
      <c r="C61" s="73">
        <v>8.9</v>
      </c>
      <c r="D61" s="73">
        <v>8.9</v>
      </c>
      <c r="E61" s="107">
        <f>D61/C61*100</f>
        <v>100</v>
      </c>
    </row>
    <row r="62" spans="1:5" ht="18.75" customHeight="1">
      <c r="A62" s="9" t="s">
        <v>51</v>
      </c>
      <c r="B62" s="20" t="s">
        <v>13</v>
      </c>
      <c r="C62" s="26">
        <f>100-C60</f>
        <v>52</v>
      </c>
      <c r="D62" s="26">
        <f>100-D60</f>
        <v>52</v>
      </c>
      <c r="E62" s="107"/>
    </row>
    <row r="63" spans="1:5" ht="18">
      <c r="A63" s="19" t="s">
        <v>52</v>
      </c>
      <c r="B63" s="20"/>
      <c r="C63" s="24"/>
      <c r="D63" s="24"/>
      <c r="E63" s="105"/>
    </row>
    <row r="64" spans="1:5" ht="18">
      <c r="A64" s="9" t="s">
        <v>53</v>
      </c>
      <c r="B64" s="20" t="s">
        <v>48</v>
      </c>
      <c r="C64" s="24">
        <v>4.6</v>
      </c>
      <c r="D64" s="24">
        <v>4.6</v>
      </c>
      <c r="E64" s="106">
        <f>D64/C64*100</f>
        <v>100</v>
      </c>
    </row>
    <row r="65" spans="1:5" ht="18">
      <c r="A65" s="74" t="s">
        <v>49</v>
      </c>
      <c r="B65" s="20" t="s">
        <v>13</v>
      </c>
      <c r="C65" s="26">
        <v>27.1</v>
      </c>
      <c r="D65" s="26">
        <v>27.1</v>
      </c>
      <c r="E65" s="107"/>
    </row>
    <row r="66" spans="1:5" ht="18">
      <c r="A66" s="9" t="s">
        <v>54</v>
      </c>
      <c r="B66" s="20" t="s">
        <v>48</v>
      </c>
      <c r="C66" s="24">
        <v>10.34</v>
      </c>
      <c r="D66" s="24">
        <v>10.34</v>
      </c>
      <c r="E66" s="106">
        <f>D66/C66*100</f>
        <v>100</v>
      </c>
    </row>
    <row r="67" spans="1:5" ht="18">
      <c r="A67" s="74" t="s">
        <v>49</v>
      </c>
      <c r="B67" s="20" t="s">
        <v>13</v>
      </c>
      <c r="C67" s="26">
        <v>60.5</v>
      </c>
      <c r="D67" s="26">
        <v>60.5</v>
      </c>
      <c r="E67" s="107"/>
    </row>
    <row r="68" spans="1:5" ht="18">
      <c r="A68" s="9" t="s">
        <v>55</v>
      </c>
      <c r="B68" s="20" t="s">
        <v>48</v>
      </c>
      <c r="C68" s="24">
        <v>2.1</v>
      </c>
      <c r="D68" s="24">
        <v>2.1</v>
      </c>
      <c r="E68" s="107">
        <f>D68/C68*100</f>
        <v>100</v>
      </c>
    </row>
    <row r="69" spans="1:5" ht="18">
      <c r="A69" s="74" t="s">
        <v>49</v>
      </c>
      <c r="B69" s="20" t="s">
        <v>13</v>
      </c>
      <c r="C69" s="26">
        <v>12.4</v>
      </c>
      <c r="D69" s="26">
        <v>12.4</v>
      </c>
      <c r="E69" s="107"/>
    </row>
    <row r="70" spans="1:5" ht="36">
      <c r="A70" s="43" t="s">
        <v>113</v>
      </c>
      <c r="B70" s="20" t="s">
        <v>56</v>
      </c>
      <c r="C70" s="24">
        <v>-143</v>
      </c>
      <c r="D70" s="24">
        <v>-193</v>
      </c>
      <c r="E70" s="108">
        <f>D70/C70*100</f>
        <v>134.96503496503496</v>
      </c>
    </row>
    <row r="71" spans="1:5" ht="36">
      <c r="A71" s="43" t="s">
        <v>57</v>
      </c>
      <c r="B71" s="20" t="s">
        <v>13</v>
      </c>
      <c r="C71" s="24" t="s">
        <v>119</v>
      </c>
      <c r="D71" s="24" t="s">
        <v>119</v>
      </c>
      <c r="E71" s="24"/>
    </row>
    <row r="72" spans="1:5" ht="36">
      <c r="A72" s="43" t="s">
        <v>58</v>
      </c>
      <c r="B72" s="71" t="s">
        <v>13</v>
      </c>
      <c r="C72" s="27">
        <v>100</v>
      </c>
      <c r="D72" s="27">
        <v>100</v>
      </c>
      <c r="E72" s="27"/>
    </row>
    <row r="73" spans="1:5" ht="17.25">
      <c r="A73" s="116" t="s">
        <v>112</v>
      </c>
      <c r="B73" s="117"/>
      <c r="C73" s="117"/>
      <c r="D73" s="117"/>
      <c r="E73" s="118"/>
    </row>
    <row r="74" spans="1:5" ht="18">
      <c r="A74" s="76" t="s">
        <v>67</v>
      </c>
      <c r="B74" s="77" t="s">
        <v>68</v>
      </c>
      <c r="C74" s="28">
        <v>15.727</v>
      </c>
      <c r="D74" s="28">
        <v>15.743</v>
      </c>
      <c r="E74" s="109">
        <f aca="true" t="shared" si="0" ref="E74:E80">D74/C74*100</f>
        <v>100.10173586825204</v>
      </c>
    </row>
    <row r="75" spans="1:5" ht="18">
      <c r="A75" s="37" t="s">
        <v>59</v>
      </c>
      <c r="B75" s="58" t="s">
        <v>48</v>
      </c>
      <c r="C75" s="28">
        <v>15.727</v>
      </c>
      <c r="D75" s="28">
        <v>15.743</v>
      </c>
      <c r="E75" s="109">
        <f t="shared" si="0"/>
        <v>100.10173586825204</v>
      </c>
    </row>
    <row r="76" spans="1:5" ht="18">
      <c r="A76" s="78" t="s">
        <v>60</v>
      </c>
      <c r="B76" s="34" t="s">
        <v>48</v>
      </c>
      <c r="C76" s="51">
        <v>3.455</v>
      </c>
      <c r="D76" s="51">
        <v>3.455</v>
      </c>
      <c r="E76" s="109">
        <f t="shared" si="0"/>
        <v>100</v>
      </c>
    </row>
    <row r="77" spans="1:5" ht="18">
      <c r="A77" s="79" t="s">
        <v>61</v>
      </c>
      <c r="B77" s="40" t="s">
        <v>48</v>
      </c>
      <c r="C77" s="49">
        <v>0.428</v>
      </c>
      <c r="D77" s="49">
        <v>0.428</v>
      </c>
      <c r="E77" s="109">
        <f t="shared" si="0"/>
        <v>100</v>
      </c>
    </row>
    <row r="78" spans="1:5" ht="18">
      <c r="A78" s="19" t="s">
        <v>62</v>
      </c>
      <c r="B78" s="20" t="s">
        <v>48</v>
      </c>
      <c r="C78" s="24">
        <v>1.198</v>
      </c>
      <c r="D78" s="24">
        <v>1.198</v>
      </c>
      <c r="E78" s="109">
        <f t="shared" si="0"/>
        <v>100</v>
      </c>
    </row>
    <row r="79" spans="1:5" ht="18">
      <c r="A79" s="19" t="s">
        <v>63</v>
      </c>
      <c r="B79" s="20" t="s">
        <v>48</v>
      </c>
      <c r="C79" s="24">
        <v>5.683</v>
      </c>
      <c r="D79" s="24">
        <v>5.683</v>
      </c>
      <c r="E79" s="107">
        <f t="shared" si="0"/>
        <v>100</v>
      </c>
    </row>
    <row r="80" spans="1:5" ht="18">
      <c r="A80" s="41" t="s">
        <v>64</v>
      </c>
      <c r="B80" s="80" t="s">
        <v>48</v>
      </c>
      <c r="C80" s="24">
        <v>0.239</v>
      </c>
      <c r="D80" s="24">
        <v>0.239</v>
      </c>
      <c r="E80" s="107">
        <f t="shared" si="0"/>
        <v>100</v>
      </c>
    </row>
    <row r="81" spans="1:5" ht="54">
      <c r="A81" s="19" t="s">
        <v>65</v>
      </c>
      <c r="B81" s="20" t="s">
        <v>13</v>
      </c>
      <c r="C81" s="24">
        <v>31.7</v>
      </c>
      <c r="D81" s="24">
        <v>31.7</v>
      </c>
      <c r="E81" s="110"/>
    </row>
    <row r="82" spans="1:5" ht="18">
      <c r="A82" s="9" t="s">
        <v>86</v>
      </c>
      <c r="B82" s="20" t="s">
        <v>13</v>
      </c>
      <c r="C82" s="24">
        <v>15</v>
      </c>
      <c r="D82" s="24">
        <v>15</v>
      </c>
      <c r="E82" s="110"/>
    </row>
    <row r="83" spans="1:5" ht="18">
      <c r="A83" s="9" t="s">
        <v>85</v>
      </c>
      <c r="B83" s="20" t="s">
        <v>13</v>
      </c>
      <c r="C83" s="24">
        <v>0</v>
      </c>
      <c r="D83" s="24">
        <v>0</v>
      </c>
      <c r="E83" s="110"/>
    </row>
    <row r="84" spans="1:5" ht="18">
      <c r="A84" s="42" t="s">
        <v>88</v>
      </c>
      <c r="B84" s="20" t="s">
        <v>13</v>
      </c>
      <c r="C84" s="24">
        <v>0</v>
      </c>
      <c r="D84" s="24">
        <v>0</v>
      </c>
      <c r="E84" s="110"/>
    </row>
    <row r="85" spans="1:5" ht="18">
      <c r="A85" s="42" t="s">
        <v>89</v>
      </c>
      <c r="B85" s="20" t="s">
        <v>13</v>
      </c>
      <c r="C85" s="24">
        <v>0</v>
      </c>
      <c r="D85" s="24">
        <v>0</v>
      </c>
      <c r="E85" s="110"/>
    </row>
    <row r="86" spans="1:5" ht="18">
      <c r="A86" s="42" t="s">
        <v>90</v>
      </c>
      <c r="B86" s="20" t="s">
        <v>13</v>
      </c>
      <c r="C86" s="24">
        <v>0</v>
      </c>
      <c r="D86" s="24">
        <v>0</v>
      </c>
      <c r="E86" s="110"/>
    </row>
    <row r="87" spans="1:5" ht="18">
      <c r="A87" s="42" t="s">
        <v>26</v>
      </c>
      <c r="B87" s="20" t="s">
        <v>13</v>
      </c>
      <c r="C87" s="24">
        <v>100</v>
      </c>
      <c r="D87" s="24">
        <v>100</v>
      </c>
      <c r="E87" s="111"/>
    </row>
    <row r="88" spans="1:5" ht="54">
      <c r="A88" s="9" t="s">
        <v>118</v>
      </c>
      <c r="B88" s="40"/>
      <c r="C88" s="24">
        <v>100</v>
      </c>
      <c r="D88" s="24">
        <v>100</v>
      </c>
      <c r="E88" s="111"/>
    </row>
    <row r="89" spans="1:5" ht="18">
      <c r="A89" s="42" t="s">
        <v>91</v>
      </c>
      <c r="B89" s="40" t="s">
        <v>13</v>
      </c>
      <c r="C89" s="24">
        <v>0</v>
      </c>
      <c r="D89" s="24">
        <v>0</v>
      </c>
      <c r="E89" s="111"/>
    </row>
    <row r="90" spans="1:5" ht="18">
      <c r="A90" s="81" t="s">
        <v>114</v>
      </c>
      <c r="B90" s="58"/>
      <c r="C90" s="25"/>
      <c r="D90" s="25"/>
      <c r="E90" s="112"/>
    </row>
    <row r="91" spans="1:5" ht="72">
      <c r="A91" s="16" t="s">
        <v>115</v>
      </c>
      <c r="B91" s="71" t="s">
        <v>13</v>
      </c>
      <c r="C91" s="82">
        <v>9</v>
      </c>
      <c r="D91" s="82">
        <v>9</v>
      </c>
      <c r="E91" s="112"/>
    </row>
    <row r="92" spans="1:5" ht="17.25">
      <c r="A92" s="113" t="s">
        <v>66</v>
      </c>
      <c r="B92" s="114"/>
      <c r="C92" s="114"/>
      <c r="D92" s="114"/>
      <c r="E92" s="115"/>
    </row>
    <row r="93" spans="1:5" ht="18">
      <c r="A93" s="19" t="s">
        <v>69</v>
      </c>
      <c r="B93" s="20" t="s">
        <v>68</v>
      </c>
      <c r="C93" s="49">
        <v>2.765</v>
      </c>
      <c r="D93" s="49">
        <f>D95+D97+D98+D100+D101+D103+D104+D105+D106</f>
        <v>2.718</v>
      </c>
      <c r="E93" s="26">
        <f>D93/C93*100</f>
        <v>98.3001808318264</v>
      </c>
    </row>
    <row r="94" spans="1:5" ht="18">
      <c r="A94" s="37" t="s">
        <v>70</v>
      </c>
      <c r="B94" s="83"/>
      <c r="C94" s="56"/>
      <c r="D94" s="56"/>
      <c r="E94" s="26"/>
    </row>
    <row r="95" spans="1:5" ht="18">
      <c r="A95" s="84" t="s">
        <v>86</v>
      </c>
      <c r="B95" s="40" t="s">
        <v>68</v>
      </c>
      <c r="C95" s="49">
        <v>0.401</v>
      </c>
      <c r="D95" s="49">
        <v>0.412</v>
      </c>
      <c r="E95" s="26">
        <f>D95/C95*100</f>
        <v>102.7431421446384</v>
      </c>
    </row>
    <row r="96" spans="1:5" ht="18">
      <c r="A96" s="11" t="s">
        <v>85</v>
      </c>
      <c r="B96" s="40" t="s">
        <v>68</v>
      </c>
      <c r="C96" s="24" t="s">
        <v>119</v>
      </c>
      <c r="D96" s="24" t="s">
        <v>119</v>
      </c>
      <c r="E96" s="24" t="s">
        <v>119</v>
      </c>
    </row>
    <row r="97" spans="1:5" ht="18">
      <c r="A97" s="10" t="s">
        <v>88</v>
      </c>
      <c r="B97" s="20" t="s">
        <v>68</v>
      </c>
      <c r="C97" s="24">
        <v>0.225</v>
      </c>
      <c r="D97" s="24">
        <v>0.289</v>
      </c>
      <c r="E97" s="26">
        <f>D97/C97*100</f>
        <v>128.44444444444443</v>
      </c>
    </row>
    <row r="98" spans="1:5" ht="18">
      <c r="A98" s="10" t="s">
        <v>89</v>
      </c>
      <c r="B98" s="20" t="s">
        <v>68</v>
      </c>
      <c r="C98" s="24">
        <v>0.009</v>
      </c>
      <c r="D98" s="24">
        <v>0.007</v>
      </c>
      <c r="E98" s="26">
        <f>D98/C98*100</f>
        <v>77.77777777777779</v>
      </c>
    </row>
    <row r="99" spans="1:5" ht="18">
      <c r="A99" s="10" t="s">
        <v>90</v>
      </c>
      <c r="B99" s="20" t="s">
        <v>68</v>
      </c>
      <c r="C99" s="24" t="s">
        <v>119</v>
      </c>
      <c r="D99" s="24" t="s">
        <v>119</v>
      </c>
      <c r="E99" s="24" t="s">
        <v>119</v>
      </c>
    </row>
    <row r="100" spans="1:5" ht="18">
      <c r="A100" s="10" t="s">
        <v>26</v>
      </c>
      <c r="B100" s="20" t="s">
        <v>68</v>
      </c>
      <c r="C100" s="24">
        <v>0.131</v>
      </c>
      <c r="D100" s="24">
        <v>0.092</v>
      </c>
      <c r="E100" s="26">
        <f>D100/C100*100</f>
        <v>70.22900763358778</v>
      </c>
    </row>
    <row r="101" spans="1:5" ht="54">
      <c r="A101" s="9" t="s">
        <v>121</v>
      </c>
      <c r="B101" s="20"/>
      <c r="C101" s="56">
        <v>0.07</v>
      </c>
      <c r="D101" s="56">
        <v>0.039</v>
      </c>
      <c r="E101" s="26">
        <f>D101/C101*100</f>
        <v>55.71428571428571</v>
      </c>
    </row>
    <row r="102" spans="1:5" ht="18">
      <c r="A102" s="10" t="s">
        <v>91</v>
      </c>
      <c r="B102" s="20" t="s">
        <v>68</v>
      </c>
      <c r="C102" s="24" t="s">
        <v>119</v>
      </c>
      <c r="D102" s="24" t="s">
        <v>119</v>
      </c>
      <c r="E102" s="24" t="s">
        <v>119</v>
      </c>
    </row>
    <row r="103" spans="1:5" ht="36">
      <c r="A103" s="9" t="s">
        <v>87</v>
      </c>
      <c r="B103" s="20" t="s">
        <v>68</v>
      </c>
      <c r="C103" s="56">
        <v>0.183</v>
      </c>
      <c r="D103" s="56">
        <v>0.196</v>
      </c>
      <c r="E103" s="26">
        <f>D103/C103*100</f>
        <v>107.10382513661203</v>
      </c>
    </row>
    <row r="104" spans="1:5" ht="18">
      <c r="A104" s="10" t="s">
        <v>92</v>
      </c>
      <c r="B104" s="83"/>
      <c r="C104" s="56">
        <v>1.113</v>
      </c>
      <c r="D104" s="56">
        <v>1.059</v>
      </c>
      <c r="E104" s="26">
        <f>D104/C104*100</f>
        <v>95.14824797843666</v>
      </c>
    </row>
    <row r="105" spans="1:5" ht="18">
      <c r="A105" s="10" t="s">
        <v>93</v>
      </c>
      <c r="B105" s="83"/>
      <c r="C105" s="56">
        <v>0.462</v>
      </c>
      <c r="D105" s="56">
        <v>0.451</v>
      </c>
      <c r="E105" s="26">
        <f>D105/C105*100</f>
        <v>97.61904761904762</v>
      </c>
    </row>
    <row r="106" spans="1:5" ht="36">
      <c r="A106" s="11" t="s">
        <v>94</v>
      </c>
      <c r="B106" s="83"/>
      <c r="C106" s="24">
        <v>0.171</v>
      </c>
      <c r="D106" s="24">
        <v>0.173</v>
      </c>
      <c r="E106" s="26">
        <f>D106/C106*100</f>
        <v>101.16959064327484</v>
      </c>
    </row>
    <row r="107" spans="1:5" ht="18">
      <c r="A107" s="10" t="s">
        <v>96</v>
      </c>
      <c r="B107" s="40" t="s">
        <v>68</v>
      </c>
      <c r="C107" s="24" t="s">
        <v>119</v>
      </c>
      <c r="D107" s="24" t="s">
        <v>119</v>
      </c>
      <c r="E107" s="24" t="s">
        <v>119</v>
      </c>
    </row>
    <row r="108" spans="1:5" ht="54">
      <c r="A108" s="12" t="s">
        <v>108</v>
      </c>
      <c r="B108" s="40" t="s">
        <v>68</v>
      </c>
      <c r="C108" s="56">
        <f>C110+C111+C112+C115</f>
        <v>1.75</v>
      </c>
      <c r="D108" s="56">
        <f>D110+D111+D112+D115</f>
        <v>1.702</v>
      </c>
      <c r="E108" s="26">
        <f>D108/C108*100</f>
        <v>97.25714285714285</v>
      </c>
    </row>
    <row r="109" spans="1:5" ht="18">
      <c r="A109" s="13" t="s">
        <v>95</v>
      </c>
      <c r="B109" s="83"/>
      <c r="C109" s="101"/>
      <c r="D109" s="101"/>
      <c r="E109" s="26"/>
    </row>
    <row r="110" spans="1:5" ht="18">
      <c r="A110" s="14" t="s">
        <v>92</v>
      </c>
      <c r="B110" s="20" t="s">
        <v>68</v>
      </c>
      <c r="C110" s="56">
        <v>1.113</v>
      </c>
      <c r="D110" s="56">
        <v>1.059</v>
      </c>
      <c r="E110" s="26">
        <f>D110/C110*100</f>
        <v>95.14824797843666</v>
      </c>
    </row>
    <row r="111" spans="1:5" ht="18">
      <c r="A111" s="15" t="s">
        <v>97</v>
      </c>
      <c r="B111" s="40" t="s">
        <v>48</v>
      </c>
      <c r="C111" s="56">
        <v>0.327</v>
      </c>
      <c r="D111" s="56">
        <v>0.318</v>
      </c>
      <c r="E111" s="26">
        <f>D111/C111*100</f>
        <v>97.24770642201834</v>
      </c>
    </row>
    <row r="112" spans="1:5" ht="18">
      <c r="A112" s="15" t="s">
        <v>98</v>
      </c>
      <c r="B112" s="20" t="s">
        <v>68</v>
      </c>
      <c r="C112" s="24">
        <v>0.171</v>
      </c>
      <c r="D112" s="24">
        <v>0.173</v>
      </c>
      <c r="E112" s="26">
        <f>D112/C112*100</f>
        <v>101.16959064327484</v>
      </c>
    </row>
    <row r="113" spans="1:5" ht="18">
      <c r="A113" s="15" t="s">
        <v>99</v>
      </c>
      <c r="B113" s="20" t="s">
        <v>68</v>
      </c>
      <c r="C113" s="56" t="s">
        <v>119</v>
      </c>
      <c r="D113" s="56" t="s">
        <v>119</v>
      </c>
      <c r="E113" s="26" t="s">
        <v>119</v>
      </c>
    </row>
    <row r="114" spans="1:5" ht="18">
      <c r="A114" s="15" t="s">
        <v>100</v>
      </c>
      <c r="B114" s="20" t="s">
        <v>68</v>
      </c>
      <c r="C114" s="56" t="s">
        <v>119</v>
      </c>
      <c r="D114" s="56" t="s">
        <v>119</v>
      </c>
      <c r="E114" s="26" t="s">
        <v>119</v>
      </c>
    </row>
    <row r="115" spans="1:5" ht="18">
      <c r="A115" s="10" t="s">
        <v>101</v>
      </c>
      <c r="B115" s="40" t="s">
        <v>48</v>
      </c>
      <c r="C115" s="56">
        <v>0.139</v>
      </c>
      <c r="D115" s="56">
        <v>0.152</v>
      </c>
      <c r="E115" s="26">
        <f>D115/C115*100</f>
        <v>109.3525179856115</v>
      </c>
    </row>
    <row r="116" spans="1:5" ht="36">
      <c r="A116" s="85" t="s">
        <v>71</v>
      </c>
      <c r="B116" s="40" t="s">
        <v>13</v>
      </c>
      <c r="C116" s="49">
        <v>2.7</v>
      </c>
      <c r="D116" s="49">
        <v>2.1</v>
      </c>
      <c r="E116" s="75"/>
    </row>
    <row r="117" spans="1:5" ht="18">
      <c r="A117" s="19" t="s">
        <v>72</v>
      </c>
      <c r="B117" s="20" t="s">
        <v>17</v>
      </c>
      <c r="C117" s="24">
        <v>5030.7</v>
      </c>
      <c r="D117" s="24">
        <v>5497</v>
      </c>
      <c r="E117" s="26">
        <f>D117/C117*100</f>
        <v>109.26908780090245</v>
      </c>
    </row>
    <row r="118" spans="1:5" ht="36">
      <c r="A118" s="19" t="s">
        <v>73</v>
      </c>
      <c r="B118" s="20" t="s">
        <v>17</v>
      </c>
      <c r="C118" s="24">
        <v>11770</v>
      </c>
      <c r="D118" s="24">
        <v>15516</v>
      </c>
      <c r="E118" s="26">
        <f>D118/C118*100</f>
        <v>131.8266779949023</v>
      </c>
    </row>
    <row r="119" spans="1:5" ht="18">
      <c r="A119" s="37" t="s">
        <v>70</v>
      </c>
      <c r="B119" s="83"/>
      <c r="C119" s="56"/>
      <c r="D119" s="56"/>
      <c r="E119" s="26"/>
    </row>
    <row r="120" spans="1:5" ht="18">
      <c r="A120" s="84" t="s">
        <v>86</v>
      </c>
      <c r="B120" s="40" t="s">
        <v>17</v>
      </c>
      <c r="C120" s="131">
        <v>11446</v>
      </c>
      <c r="D120" s="131">
        <v>12975</v>
      </c>
      <c r="E120" s="26">
        <f>D120/C120*100</f>
        <v>113.35837847282895</v>
      </c>
    </row>
    <row r="121" spans="1:5" ht="18">
      <c r="A121" s="11" t="s">
        <v>85</v>
      </c>
      <c r="B121" s="40" t="s">
        <v>17</v>
      </c>
      <c r="C121" s="24" t="s">
        <v>119</v>
      </c>
      <c r="D121" s="24" t="s">
        <v>119</v>
      </c>
      <c r="E121" s="24" t="s">
        <v>119</v>
      </c>
    </row>
    <row r="122" spans="1:5" ht="18">
      <c r="A122" s="86" t="s">
        <v>88</v>
      </c>
      <c r="B122" s="83" t="s">
        <v>17</v>
      </c>
      <c r="C122" s="49">
        <v>28616</v>
      </c>
      <c r="D122" s="49">
        <v>36244</v>
      </c>
      <c r="E122" s="26">
        <f>D122/C122*100</f>
        <v>126.65641599105395</v>
      </c>
    </row>
    <row r="123" spans="1:5" ht="18">
      <c r="A123" s="87" t="s">
        <v>89</v>
      </c>
      <c r="B123" s="34" t="s">
        <v>17</v>
      </c>
      <c r="C123" s="51">
        <v>16485</v>
      </c>
      <c r="D123" s="51">
        <v>24890</v>
      </c>
      <c r="E123" s="26">
        <f>D123/C123*100</f>
        <v>150.98574461631787</v>
      </c>
    </row>
    <row r="124" spans="1:5" ht="18">
      <c r="A124" s="88" t="s">
        <v>90</v>
      </c>
      <c r="B124" s="40" t="s">
        <v>17</v>
      </c>
      <c r="C124" s="102" t="s">
        <v>119</v>
      </c>
      <c r="D124" s="102" t="s">
        <v>119</v>
      </c>
      <c r="E124" s="103" t="s">
        <v>119</v>
      </c>
    </row>
    <row r="125" spans="1:5" ht="18">
      <c r="A125" s="10" t="s">
        <v>26</v>
      </c>
      <c r="B125" s="20" t="s">
        <v>17</v>
      </c>
      <c r="C125" s="24">
        <v>11321</v>
      </c>
      <c r="D125" s="24">
        <v>15274</v>
      </c>
      <c r="E125" s="26">
        <f aca="true" t="shared" si="1" ref="E125:E131">D125/C125*100</f>
        <v>134.91741012278067</v>
      </c>
    </row>
    <row r="126" spans="1:5" ht="54">
      <c r="A126" s="9" t="s">
        <v>121</v>
      </c>
      <c r="B126" s="20" t="s">
        <v>17</v>
      </c>
      <c r="C126" s="32">
        <v>7750</v>
      </c>
      <c r="D126" s="32">
        <v>9461</v>
      </c>
      <c r="E126" s="26">
        <f t="shared" si="1"/>
        <v>122.07741935483871</v>
      </c>
    </row>
    <row r="127" spans="1:5" ht="18">
      <c r="A127" s="10" t="s">
        <v>91</v>
      </c>
      <c r="B127" s="20" t="s">
        <v>17</v>
      </c>
      <c r="C127" s="24" t="s">
        <v>119</v>
      </c>
      <c r="D127" s="24" t="s">
        <v>119</v>
      </c>
      <c r="E127" s="24" t="s">
        <v>119</v>
      </c>
    </row>
    <row r="128" spans="1:5" ht="36">
      <c r="A128" s="9" t="s">
        <v>87</v>
      </c>
      <c r="B128" s="20" t="s">
        <v>17</v>
      </c>
      <c r="C128" s="24">
        <v>19188</v>
      </c>
      <c r="D128" s="24">
        <v>19989</v>
      </c>
      <c r="E128" s="26">
        <f t="shared" si="1"/>
        <v>104.17448405253282</v>
      </c>
    </row>
    <row r="129" spans="1:5" ht="18">
      <c r="A129" s="10" t="s">
        <v>92</v>
      </c>
      <c r="B129" s="20" t="s">
        <v>17</v>
      </c>
      <c r="C129" s="24">
        <v>8837</v>
      </c>
      <c r="D129" s="24">
        <v>13011</v>
      </c>
      <c r="E129" s="26">
        <f t="shared" si="1"/>
        <v>147.23322394477765</v>
      </c>
    </row>
    <row r="130" spans="1:5" ht="18">
      <c r="A130" s="10" t="s">
        <v>93</v>
      </c>
      <c r="B130" s="20" t="s">
        <v>17</v>
      </c>
      <c r="C130" s="32">
        <v>10836</v>
      </c>
      <c r="D130" s="32">
        <v>12078</v>
      </c>
      <c r="E130" s="26">
        <f t="shared" si="1"/>
        <v>111.46179401993355</v>
      </c>
    </row>
    <row r="131" spans="1:5" ht="36">
      <c r="A131" s="11" t="s">
        <v>94</v>
      </c>
      <c r="B131" s="20" t="s">
        <v>17</v>
      </c>
      <c r="C131" s="24">
        <v>5782</v>
      </c>
      <c r="D131" s="24">
        <v>7288</v>
      </c>
      <c r="E131" s="26">
        <f t="shared" si="1"/>
        <v>126.04635074368731</v>
      </c>
    </row>
    <row r="132" spans="1:5" ht="18">
      <c r="A132" s="10" t="s">
        <v>96</v>
      </c>
      <c r="B132" s="20" t="s">
        <v>17</v>
      </c>
      <c r="C132" s="24" t="s">
        <v>119</v>
      </c>
      <c r="D132" s="24" t="s">
        <v>119</v>
      </c>
      <c r="E132" s="24" t="s">
        <v>119</v>
      </c>
    </row>
    <row r="133" spans="1:5" ht="54">
      <c r="A133" s="12" t="s">
        <v>108</v>
      </c>
      <c r="B133" s="20" t="s">
        <v>17</v>
      </c>
      <c r="C133" s="24">
        <v>9985</v>
      </c>
      <c r="D133" s="24">
        <v>13030</v>
      </c>
      <c r="E133" s="32">
        <f>D133/C133*100</f>
        <v>130.49574361542312</v>
      </c>
    </row>
    <row r="134" spans="1:5" ht="18">
      <c r="A134" s="13" t="s">
        <v>95</v>
      </c>
      <c r="B134" s="20"/>
      <c r="C134" s="24"/>
      <c r="D134" s="24"/>
      <c r="E134" s="32"/>
    </row>
    <row r="135" spans="1:5" ht="18">
      <c r="A135" s="14" t="s">
        <v>92</v>
      </c>
      <c r="B135" s="20" t="s">
        <v>17</v>
      </c>
      <c r="C135" s="24">
        <v>8837</v>
      </c>
      <c r="D135" s="24">
        <v>13011</v>
      </c>
      <c r="E135" s="26">
        <f>D135/C135*100</f>
        <v>147.23322394477765</v>
      </c>
    </row>
    <row r="136" spans="1:5" ht="18">
      <c r="A136" s="15" t="s">
        <v>97</v>
      </c>
      <c r="B136" s="20" t="s">
        <v>17</v>
      </c>
      <c r="C136" s="32">
        <v>11969</v>
      </c>
      <c r="D136" s="32">
        <v>12849</v>
      </c>
      <c r="E136" s="26">
        <f>D136/C136*100</f>
        <v>107.3523268443479</v>
      </c>
    </row>
    <row r="137" spans="1:5" ht="18">
      <c r="A137" s="15" t="s">
        <v>98</v>
      </c>
      <c r="B137" s="20" t="s">
        <v>17</v>
      </c>
      <c r="C137" s="24">
        <v>5782</v>
      </c>
      <c r="D137" s="24">
        <v>7288</v>
      </c>
      <c r="E137" s="26">
        <f>D137/C137*100</f>
        <v>126.04635074368731</v>
      </c>
    </row>
    <row r="138" spans="1:5" ht="18">
      <c r="A138" s="15" t="s">
        <v>99</v>
      </c>
      <c r="B138" s="20" t="s">
        <v>17</v>
      </c>
      <c r="C138" s="56" t="s">
        <v>119</v>
      </c>
      <c r="D138" s="56" t="s">
        <v>119</v>
      </c>
      <c r="E138" s="26" t="s">
        <v>119</v>
      </c>
    </row>
    <row r="139" spans="1:5" ht="18">
      <c r="A139" s="15" t="s">
        <v>100</v>
      </c>
      <c r="B139" s="20" t="s">
        <v>17</v>
      </c>
      <c r="C139" s="56" t="s">
        <v>119</v>
      </c>
      <c r="D139" s="56" t="s">
        <v>119</v>
      </c>
      <c r="E139" s="26" t="s">
        <v>119</v>
      </c>
    </row>
    <row r="140" spans="1:5" ht="18">
      <c r="A140" s="10" t="s">
        <v>101</v>
      </c>
      <c r="B140" s="20" t="s">
        <v>17</v>
      </c>
      <c r="C140" s="24">
        <v>19676</v>
      </c>
      <c r="D140" s="24">
        <v>20081</v>
      </c>
      <c r="E140" s="26">
        <f>D140/C140*100</f>
        <v>102.05834519211221</v>
      </c>
    </row>
    <row r="141" spans="1:5" ht="18">
      <c r="A141" s="89" t="s">
        <v>74</v>
      </c>
      <c r="B141" s="20" t="s">
        <v>7</v>
      </c>
      <c r="C141" s="24">
        <v>0.152</v>
      </c>
      <c r="D141" s="24">
        <v>0.567</v>
      </c>
      <c r="E141" s="26">
        <f>D141/C141*100</f>
        <v>373.0263157894737</v>
      </c>
    </row>
    <row r="142" spans="1:5" ht="18">
      <c r="A142" s="90" t="s">
        <v>75</v>
      </c>
      <c r="B142" s="20" t="s">
        <v>7</v>
      </c>
      <c r="C142" s="82">
        <v>97.6</v>
      </c>
      <c r="D142" s="82">
        <v>126.5</v>
      </c>
      <c r="E142" s="26">
        <f>D142/C142*100</f>
        <v>129.61065573770492</v>
      </c>
    </row>
    <row r="143" spans="1:5" ht="36">
      <c r="A143" s="43" t="s">
        <v>117</v>
      </c>
      <c r="B143" s="20" t="s">
        <v>17</v>
      </c>
      <c r="C143" s="24">
        <v>6140</v>
      </c>
      <c r="D143" s="24">
        <v>6242</v>
      </c>
      <c r="E143" s="32">
        <f>D143/C143*100</f>
        <v>101.66123778501628</v>
      </c>
    </row>
    <row r="144" spans="1:5" ht="54">
      <c r="A144" s="19" t="s">
        <v>76</v>
      </c>
      <c r="B144" s="20" t="s">
        <v>77</v>
      </c>
      <c r="C144" s="26">
        <f>C117/C143</f>
        <v>0.8193322475570032</v>
      </c>
      <c r="D144" s="26">
        <f>D117/D143</f>
        <v>0.880647228452419</v>
      </c>
      <c r="E144" s="24" t="s">
        <v>119</v>
      </c>
    </row>
    <row r="145" spans="1:5" ht="36">
      <c r="A145" s="19" t="s">
        <v>78</v>
      </c>
      <c r="B145" s="20" t="s">
        <v>48</v>
      </c>
      <c r="C145" s="24">
        <v>4.25</v>
      </c>
      <c r="D145" s="24">
        <v>2.5</v>
      </c>
      <c r="E145" s="26">
        <f>D145/C145*100</f>
        <v>58.82352941176471</v>
      </c>
    </row>
    <row r="146" spans="1:5" ht="18">
      <c r="A146" s="19" t="s">
        <v>79</v>
      </c>
      <c r="B146" s="20" t="s">
        <v>13</v>
      </c>
      <c r="C146" s="24">
        <v>24.8</v>
      </c>
      <c r="D146" s="24">
        <v>15.8</v>
      </c>
      <c r="E146" s="130"/>
    </row>
    <row r="147" spans="1:5" ht="18">
      <c r="A147" s="19" t="s">
        <v>80</v>
      </c>
      <c r="B147" s="71" t="s">
        <v>82</v>
      </c>
      <c r="C147" s="91" t="s">
        <v>119</v>
      </c>
      <c r="D147" s="91" t="s">
        <v>119</v>
      </c>
      <c r="E147" s="92" t="s">
        <v>119</v>
      </c>
    </row>
    <row r="148" spans="1:5" ht="18">
      <c r="A148" s="93" t="s">
        <v>81</v>
      </c>
      <c r="B148" s="71" t="s">
        <v>82</v>
      </c>
      <c r="C148" s="91" t="s">
        <v>119</v>
      </c>
      <c r="D148" s="91" t="s">
        <v>119</v>
      </c>
      <c r="E148" s="92" t="s">
        <v>119</v>
      </c>
    </row>
    <row r="149" spans="1:5" ht="18">
      <c r="A149" s="5"/>
      <c r="B149" s="6"/>
      <c r="C149" s="7"/>
      <c r="D149" s="7"/>
      <c r="E149" s="8"/>
    </row>
    <row r="150" spans="1:5" ht="18.75" customHeight="1">
      <c r="A150" s="120" t="s">
        <v>83</v>
      </c>
      <c r="B150" s="120"/>
      <c r="C150" s="120"/>
      <c r="D150" s="120"/>
      <c r="E150" s="120"/>
    </row>
    <row r="151" spans="1:5" ht="60" customHeight="1">
      <c r="A151" s="120" t="s">
        <v>84</v>
      </c>
      <c r="B151" s="120"/>
      <c r="C151" s="120"/>
      <c r="D151" s="120"/>
      <c r="E151" s="120"/>
    </row>
    <row r="152" spans="1:5" ht="58.5" customHeight="1">
      <c r="A152" s="119" t="s">
        <v>116</v>
      </c>
      <c r="B152" s="119"/>
      <c r="C152" s="119"/>
      <c r="D152" s="119"/>
      <c r="E152" s="119"/>
    </row>
    <row r="153" spans="1:5" ht="58.5" customHeight="1">
      <c r="A153" s="125" t="s">
        <v>120</v>
      </c>
      <c r="B153" s="125"/>
      <c r="C153" s="125"/>
      <c r="D153" s="125"/>
      <c r="E153" s="125"/>
    </row>
    <row r="154" spans="1:5" ht="58.5" customHeight="1">
      <c r="A154" s="17"/>
      <c r="B154" s="17"/>
      <c r="C154" s="17"/>
      <c r="D154" s="17"/>
      <c r="E154" s="17"/>
    </row>
    <row r="155" spans="1:5" ht="58.5" customHeight="1">
      <c r="A155" s="17"/>
      <c r="B155" s="17"/>
      <c r="C155" s="17"/>
      <c r="D155" s="17"/>
      <c r="E155" s="17"/>
    </row>
    <row r="156" spans="1:5" ht="58.5" customHeight="1">
      <c r="A156" s="17"/>
      <c r="B156" s="17"/>
      <c r="C156" s="17"/>
      <c r="D156" s="126"/>
      <c r="E156" s="126"/>
    </row>
    <row r="157" spans="1:5" ht="58.5" customHeight="1">
      <c r="A157" s="17" t="s">
        <v>0</v>
      </c>
      <c r="B157" s="17"/>
      <c r="C157" s="17"/>
      <c r="D157" s="126" t="s">
        <v>1</v>
      </c>
      <c r="E157" s="126"/>
    </row>
    <row r="158" spans="1:5" ht="58.5" customHeight="1">
      <c r="A158" s="17"/>
      <c r="B158" s="17"/>
      <c r="C158" s="17"/>
      <c r="D158" s="126"/>
      <c r="E158" s="126"/>
    </row>
    <row r="159" spans="1:5" ht="58.5" customHeight="1">
      <c r="A159" s="17"/>
      <c r="B159" s="17"/>
      <c r="C159" s="17"/>
      <c r="D159" s="21"/>
      <c r="E159" s="21"/>
    </row>
    <row r="160" spans="1:5" ht="58.5" customHeight="1">
      <c r="A160" s="17"/>
      <c r="B160" s="17"/>
      <c r="C160" s="17"/>
      <c r="D160" s="21"/>
      <c r="E160" s="21"/>
    </row>
    <row r="161" spans="1:5" ht="58.5" customHeight="1">
      <c r="A161" s="22" t="s">
        <v>2</v>
      </c>
      <c r="B161" s="17"/>
      <c r="C161" s="17"/>
      <c r="D161" s="21"/>
      <c r="E161" s="21"/>
    </row>
    <row r="162" spans="1:5" ht="58.5" customHeight="1">
      <c r="A162" s="17"/>
      <c r="B162" s="17"/>
      <c r="C162" s="17"/>
      <c r="D162" s="21"/>
      <c r="E162" s="21"/>
    </row>
    <row r="163" spans="1:5" ht="44.25" customHeight="1">
      <c r="A163" s="18"/>
      <c r="B163" s="18"/>
      <c r="C163" s="18"/>
      <c r="D163" s="18"/>
      <c r="E163" s="18"/>
    </row>
    <row r="164" spans="1:5" ht="15">
      <c r="A164" s="1"/>
      <c r="B164" s="2"/>
      <c r="C164" s="3"/>
      <c r="D164" s="3"/>
      <c r="E164" s="4"/>
    </row>
  </sheetData>
  <mergeCells count="16">
    <mergeCell ref="A153:E153"/>
    <mergeCell ref="D156:E156"/>
    <mergeCell ref="D158:E158"/>
    <mergeCell ref="D157:E157"/>
    <mergeCell ref="D2:E2"/>
    <mergeCell ref="A3:E3"/>
    <mergeCell ref="A4:E4"/>
    <mergeCell ref="B1:E1"/>
    <mergeCell ref="A6:E6"/>
    <mergeCell ref="A26:E26"/>
    <mergeCell ref="A56:E56"/>
    <mergeCell ref="A152:E152"/>
    <mergeCell ref="A73:E73"/>
    <mergeCell ref="A92:E92"/>
    <mergeCell ref="A150:E150"/>
    <mergeCell ref="A151:E151"/>
  </mergeCells>
  <printOptions/>
  <pageMargins left="0.75" right="0.75" top="1" bottom="1" header="0.5" footer="0.5"/>
  <pageSetup fitToHeight="4" horizontalDpi="300" verticalDpi="300" orientation="portrait" paperSize="9" scale="58" r:id="rId1"/>
  <rowBreaks count="3" manualBreakCount="3">
    <brk id="36" max="255" man="1"/>
    <brk id="86" max="4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2010-06-03T07:17:54Z</cp:lastPrinted>
  <dcterms:created xsi:type="dcterms:W3CDTF">2006-03-06T08:26:24Z</dcterms:created>
  <dcterms:modified xsi:type="dcterms:W3CDTF">2013-04-09T08:26:25Z</dcterms:modified>
  <cp:category/>
  <cp:version/>
  <cp:contentType/>
  <cp:contentStatus/>
</cp:coreProperties>
</file>